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nyang\Documents\Xiaomin Yang METM\TCMT 612\2019 Fall course\Mid term simulation\"/>
    </mc:Choice>
  </mc:AlternateContent>
  <xr:revisionPtr revIDLastSave="0" documentId="13_ncr:1_{8F264D66-038A-41A7-A798-3BE0DC396536}" xr6:coauthVersionLast="41" xr6:coauthVersionMax="41" xr10:uidLastSave="{00000000-0000-0000-0000-000000000000}"/>
  <bookViews>
    <workbookView xWindow="-98" yWindow="-98" windowWidth="20715" windowHeight="13276" xr2:uid="{BE02D6B8-AAA8-434C-A5D2-E76DB6FB36F3}"/>
  </bookViews>
  <sheets>
    <sheet name="Sheet12" sheetId="14" r:id="rId1"/>
    <sheet name="Midterm final curved" sheetId="13" r:id="rId2"/>
    <sheet name="Midterm" sheetId="4" r:id="rId3"/>
    <sheet name="Mid-term pivot" sheetId="6" r:id="rId4"/>
    <sheet name="Mid term extension" sheetId="11" r:id="rId5"/>
    <sheet name="Mid-term Extension Pivot" sheetId="12" r:id="rId6"/>
  </sheets>
  <definedNames>
    <definedName name="solver_typ" localSheetId="3" hidden="1">2</definedName>
    <definedName name="solver_typ" localSheetId="0" hidden="1">2</definedName>
    <definedName name="solver_ver" localSheetId="3" hidden="1">17</definedName>
    <definedName name="solver_ver" localSheetId="0" hidden="1">17</definedName>
  </definedNames>
  <calcPr calcId="191029"/>
  <pivotCaches>
    <pivotCache cacheId="3" r:id="rId7"/>
    <pivotCache cacheId="11" r:id="rId8"/>
    <pivotCache cacheId="14" r:id="rId9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2" i="14" l="1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4" i="14"/>
  <c r="G6" i="14"/>
  <c r="G7" i="14"/>
  <c r="G8" i="14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5" i="14"/>
  <c r="K9" i="13"/>
  <c r="J5" i="13"/>
  <c r="K5" i="13" s="1"/>
  <c r="I5" i="13"/>
  <c r="D55" i="13" s="1"/>
  <c r="D6" i="13" l="1"/>
  <c r="D5" i="13"/>
  <c r="D45" i="13"/>
  <c r="D21" i="13"/>
  <c r="D33" i="13"/>
  <c r="D41" i="13"/>
  <c r="D53" i="13"/>
  <c r="D9" i="13"/>
  <c r="D12" i="13"/>
  <c r="D16" i="13"/>
  <c r="D20" i="13"/>
  <c r="D24" i="13"/>
  <c r="D28" i="13"/>
  <c r="D32" i="13"/>
  <c r="D36" i="13"/>
  <c r="D40" i="13"/>
  <c r="D44" i="13"/>
  <c r="D48" i="13"/>
  <c r="D52" i="13"/>
  <c r="D13" i="13"/>
  <c r="D25" i="13"/>
  <c r="D29" i="13"/>
  <c r="D37" i="13"/>
  <c r="D49" i="13"/>
  <c r="D7" i="13"/>
  <c r="D10" i="13"/>
  <c r="D14" i="13"/>
  <c r="D18" i="13"/>
  <c r="D22" i="13"/>
  <c r="D26" i="13"/>
  <c r="D30" i="13"/>
  <c r="D34" i="13"/>
  <c r="D38" i="13"/>
  <c r="D42" i="13"/>
  <c r="D46" i="13"/>
  <c r="D50" i="13"/>
  <c r="D54" i="13"/>
  <c r="D17" i="13"/>
  <c r="D8" i="13"/>
  <c r="D11" i="13"/>
  <c r="D15" i="13"/>
  <c r="D19" i="13"/>
  <c r="D23" i="13"/>
  <c r="D27" i="13"/>
  <c r="D31" i="13"/>
  <c r="D35" i="13"/>
  <c r="D39" i="13"/>
  <c r="D43" i="13"/>
  <c r="D47" i="13"/>
  <c r="D51" i="13"/>
</calcChain>
</file>

<file path=xl/sharedStrings.xml><?xml version="1.0" encoding="utf-8"?>
<sst xmlns="http://schemas.openxmlformats.org/spreadsheetml/2006/main" count="1517" uniqueCount="244">
  <si>
    <t>Date</t>
  </si>
  <si>
    <t>User</t>
  </si>
  <si>
    <t>Scenario</t>
  </si>
  <si>
    <t>Completed</t>
  </si>
  <si>
    <t>Cumulative Profit</t>
  </si>
  <si>
    <t>Cumulative Revenue</t>
  </si>
  <si>
    <t>Market Share</t>
  </si>
  <si>
    <t>Score</t>
  </si>
  <si>
    <t>Customer Satisfaction - Segment A</t>
  </si>
  <si>
    <t>Customer Satisfaction - Segment B</t>
  </si>
  <si>
    <t>Customer Satisfaction - Segment C</t>
  </si>
  <si>
    <t>Customer Satisfaction - Segment D</t>
  </si>
  <si>
    <t>Customer Satisfaction - Small</t>
  </si>
  <si>
    <t>Garey Salinas</t>
  </si>
  <si>
    <t>Base Scenario</t>
  </si>
  <si>
    <t>N/A</t>
  </si>
  <si>
    <t>Very Satisfied</t>
  </si>
  <si>
    <t>Dissatisfied</t>
  </si>
  <si>
    <t>Satisfied</t>
  </si>
  <si>
    <t>Clint Carrell</t>
  </si>
  <si>
    <t>Yes</t>
  </si>
  <si>
    <t>John Anderson</t>
  </si>
  <si>
    <t>Christopher Jimenez</t>
  </si>
  <si>
    <t>Justin Stephens</t>
  </si>
  <si>
    <t>Kenta Tsubakiyamaenta</t>
  </si>
  <si>
    <t>Brittany Bane</t>
  </si>
  <si>
    <t>Jerry Allsen</t>
  </si>
  <si>
    <t>Nilton Garcia</t>
  </si>
  <si>
    <t>Marymar Garcia</t>
  </si>
  <si>
    <t>Daniel Wilkinson</t>
  </si>
  <si>
    <t>Perryl Libardo</t>
  </si>
  <si>
    <t>Marc Rodriguez</t>
  </si>
  <si>
    <t>Kristie Moore</t>
  </si>
  <si>
    <t>Christopher Martin</t>
  </si>
  <si>
    <t>Gregory Jones</t>
  </si>
  <si>
    <t>No (2013 Q3)</t>
  </si>
  <si>
    <t>Fired (2014 Q1)</t>
  </si>
  <si>
    <t>Brett Lutz</t>
  </si>
  <si>
    <t>Mayra Gamiddo</t>
  </si>
  <si>
    <t>Carlos Perez</t>
  </si>
  <si>
    <t>Krystal Roberts</t>
  </si>
  <si>
    <t>Ramon Ocanas III</t>
  </si>
  <si>
    <t>Jason Hannam</t>
  </si>
  <si>
    <t>Caleb Beckett</t>
  </si>
  <si>
    <t>Martin Atchison</t>
  </si>
  <si>
    <t>Noel Lee</t>
  </si>
  <si>
    <t>Kevin Winn</t>
  </si>
  <si>
    <t>No (2013 Q2)</t>
  </si>
  <si>
    <t>Fired (2014 Q3)</t>
  </si>
  <si>
    <t>Rezarta Aliaj</t>
  </si>
  <si>
    <t>Tyler James</t>
  </si>
  <si>
    <t>Denise Sherrod</t>
  </si>
  <si>
    <t>VICTOR QUIROGA</t>
  </si>
  <si>
    <t>Elmo Canales</t>
  </si>
  <si>
    <t>Clayton Johnson</t>
  </si>
  <si>
    <t>Jack Britt</t>
  </si>
  <si>
    <t>Ryan Tsamouris</t>
  </si>
  <si>
    <t>Stacey Moore</t>
  </si>
  <si>
    <t>Branden Ramsey</t>
  </si>
  <si>
    <t>Michael Bloomfield</t>
  </si>
  <si>
    <t>Vazina Robertson</t>
  </si>
  <si>
    <t>Lauren Rogers</t>
  </si>
  <si>
    <t>Toussaint Helm</t>
  </si>
  <si>
    <t>Chris Wilkerson</t>
  </si>
  <si>
    <t>Fired (2014 Q4)</t>
  </si>
  <si>
    <t>Jeff Brown</t>
  </si>
  <si>
    <t>Thomas Fanciullo</t>
  </si>
  <si>
    <t>Manuel Sanchez</t>
  </si>
  <si>
    <t>James Yount</t>
  </si>
  <si>
    <t>Bill Williams</t>
  </si>
  <si>
    <t>jase Fierro</t>
  </si>
  <si>
    <t>Arcadio Jarquin</t>
  </si>
  <si>
    <t>Sarah Norton</t>
  </si>
  <si>
    <t>Anton Allen</t>
  </si>
  <si>
    <t>Row Labels</t>
  </si>
  <si>
    <t>(blank)</t>
  </si>
  <si>
    <t>Grand Total</t>
  </si>
  <si>
    <t>Count of Score</t>
  </si>
  <si>
    <t>10/25/2019 07:34 AM PDT</t>
  </si>
  <si>
    <t>10/25/2019 07:23 AM PDT</t>
  </si>
  <si>
    <t>Max of Score</t>
  </si>
  <si>
    <t>10/27/2019 09:33 PM PDT</t>
  </si>
  <si>
    <t>10/27/2019 09:18 PM PDT</t>
  </si>
  <si>
    <t>10/27/2019 08:56 PM PDT</t>
  </si>
  <si>
    <t>10/27/2019 08:28 PM PDT</t>
  </si>
  <si>
    <t>10/27/2019 08:04 PM PDT</t>
  </si>
  <si>
    <t>10/27/2019 07:56 PM PDT</t>
  </si>
  <si>
    <t>10/27/2019 07:51 PM PDT</t>
  </si>
  <si>
    <t>10/27/2019 07:50 PM PDT</t>
  </si>
  <si>
    <t>10/27/2019 07:45 PM PDT</t>
  </si>
  <si>
    <t>10/27/2019 07:43 PM PDT</t>
  </si>
  <si>
    <t>10/27/2019 07:42 PM PDT</t>
  </si>
  <si>
    <t>10/27/2019 07:36 PM PDT</t>
  </si>
  <si>
    <t>10/27/2019 07:19 PM PDT</t>
  </si>
  <si>
    <t>10/27/2019 07:09 PM PDT</t>
  </si>
  <si>
    <t>10/27/2019 07:05 PM PDT</t>
  </si>
  <si>
    <t>10/27/2019 07:03 PM PDT</t>
  </si>
  <si>
    <t>10/27/2019 06:50 PM PDT</t>
  </si>
  <si>
    <t>10/27/2019 06:46 PM PDT</t>
  </si>
  <si>
    <t>10/27/2019 06:22 PM PDT</t>
  </si>
  <si>
    <t>10/27/2019 06:12 PM PDT</t>
  </si>
  <si>
    <t>10/27/2019 06:05 PM PDT</t>
  </si>
  <si>
    <t>10/27/2019 05:56 PM PDT</t>
  </si>
  <si>
    <t>10/27/2019 04:27 PM PDT</t>
  </si>
  <si>
    <t>10/27/2019 04:12 PM PDT</t>
  </si>
  <si>
    <t>10/27/2019 03:53 PM PDT</t>
  </si>
  <si>
    <t>10/27/2019 02:39 PM PDT</t>
  </si>
  <si>
    <t>10/27/2019 02:21 PM PDT</t>
  </si>
  <si>
    <t>10/27/2019 01:36 PM PDT</t>
  </si>
  <si>
    <t>10/27/2019 01:13 PM PDT</t>
  </si>
  <si>
    <t>10/27/2019 12:46 AM PDT</t>
  </si>
  <si>
    <t>10/27/2019 10:36 AM PDT</t>
  </si>
  <si>
    <t>10/27/2019 10:30 AM PDT</t>
  </si>
  <si>
    <t>10/27/2019 10:29 AM PDT</t>
  </si>
  <si>
    <t>10/27/2019 10:15 AM PDT</t>
  </si>
  <si>
    <t>10/27/2019 10:06 AM PDT</t>
  </si>
  <si>
    <t>10/27/2019 10:00 AM PDT</t>
  </si>
  <si>
    <t>10/27/2019 09:58 AM PDT</t>
  </si>
  <si>
    <t>10/27/2019 09:27 AM PDT</t>
  </si>
  <si>
    <t>10/27/2019 09:16 AM PDT</t>
  </si>
  <si>
    <t>10/27/2019 09:13 AM PDT</t>
  </si>
  <si>
    <t>10/27/2019 09:01 AM PDT</t>
  </si>
  <si>
    <t>10/27/2019 08:46 AM PDT</t>
  </si>
  <si>
    <t>10/27/2019 08:40 AM PDT</t>
  </si>
  <si>
    <t>10/27/2019 08:34 AM PDT</t>
  </si>
  <si>
    <t>10/27/2019 08:28 AM PDT</t>
  </si>
  <si>
    <t>10/27/2019 08:22 AM PDT</t>
  </si>
  <si>
    <t>10/26/2019 11:34 PM PDT</t>
  </si>
  <si>
    <t>10/26/2019 11:11 PM PDT</t>
  </si>
  <si>
    <t>10/26/2019 07:59 PM PDT</t>
  </si>
  <si>
    <t>10/26/2019 07:50 PM PDT</t>
  </si>
  <si>
    <t>10/26/2019 07:44 PM PDT</t>
  </si>
  <si>
    <t>10/26/2019 05:01 PM PDT</t>
  </si>
  <si>
    <t>10/26/2019 04:44 PM PDT</t>
  </si>
  <si>
    <t>10/26/2019 04:28 PM PDT</t>
  </si>
  <si>
    <t>10/26/2019 03:23 PM PDT</t>
  </si>
  <si>
    <t>10/26/2019 03:13 PM PDT</t>
  </si>
  <si>
    <t>10/26/2019 03:00 PM PDT</t>
  </si>
  <si>
    <t>10/26/2019 02:57 PM PDT</t>
  </si>
  <si>
    <t>Chris Johnson</t>
  </si>
  <si>
    <t>10/26/2019 02:38 PM PDT</t>
  </si>
  <si>
    <t>10/26/2019 02:26 PM PDT</t>
  </si>
  <si>
    <t>10/26/2019 01:37 PM PDT</t>
  </si>
  <si>
    <t>10/26/2019 01:06 PM PDT</t>
  </si>
  <si>
    <t>10/26/2019 11:46 AM PDT</t>
  </si>
  <si>
    <t>10/26/2019 11:05 AM PDT</t>
  </si>
  <si>
    <t>10/26/2019 10:29 AM PDT</t>
  </si>
  <si>
    <t>10/26/2019 10:10 AM PDT</t>
  </si>
  <si>
    <t>10/26/2019 09:56 AM PDT</t>
  </si>
  <si>
    <t>10/26/2019 09:52 AM PDT</t>
  </si>
  <si>
    <t>10/26/2019 09:51 AM PDT</t>
  </si>
  <si>
    <t>10/26/2019 09:43 AM PDT</t>
  </si>
  <si>
    <t>10/26/2019 09:40 AM PDT</t>
  </si>
  <si>
    <t>10/26/2019 09:28 AM PDT</t>
  </si>
  <si>
    <t>10/26/2019 09:25 AM PDT</t>
  </si>
  <si>
    <t>10/26/2019 09:15 AM PDT</t>
  </si>
  <si>
    <t>10/26/2019 08:26 AM PDT</t>
  </si>
  <si>
    <t>10/26/2019 08:11 AM PDT</t>
  </si>
  <si>
    <t>10/26/2019 07:50 AM PDT</t>
  </si>
  <si>
    <t>10/26/2019 07:12 AM PDT</t>
  </si>
  <si>
    <t>10/26/2019 07:10 AM PDT</t>
  </si>
  <si>
    <t>10/26/2019 06:56 AM PDT</t>
  </si>
  <si>
    <t>10/25/2019 08:48 PM PDT</t>
  </si>
  <si>
    <t>10/25/2019 07:38 PM PDT</t>
  </si>
  <si>
    <t>10/25/2019 07:33 PM PDT</t>
  </si>
  <si>
    <t>10/25/2019 07:14 PM PDT</t>
  </si>
  <si>
    <t>10/25/2019 07:01 PM PDT</t>
  </si>
  <si>
    <t>10/25/2019 06:52 PM PDT</t>
  </si>
  <si>
    <t>10/25/2019 06:41 PM PDT</t>
  </si>
  <si>
    <t>10/25/2019 06:25 PM PDT</t>
  </si>
  <si>
    <t>10/25/2019 05:50 PM PDT</t>
  </si>
  <si>
    <t>10/25/2019 05:39 PM PDT</t>
  </si>
  <si>
    <t>10/25/2019 05:08 PM PDT</t>
  </si>
  <si>
    <t>10/25/2019 04:00 PM PDT</t>
  </si>
  <si>
    <t>10/25/2019 03:55 PM PDT</t>
  </si>
  <si>
    <t>10/25/2019 03:46 PM PDT</t>
  </si>
  <si>
    <t>10/25/2019 03:41 PM PDT</t>
  </si>
  <si>
    <t>10/25/2019 03:39 PM PDT</t>
  </si>
  <si>
    <t>10/25/2019 03:18 PM PDT</t>
  </si>
  <si>
    <t>10/25/2019 03:14 PM PDT</t>
  </si>
  <si>
    <t>10/25/2019 03:12 PM PDT</t>
  </si>
  <si>
    <t>10/25/2019 02:59 PM PDT</t>
  </si>
  <si>
    <t>10/25/2019 02:44 PM PDT</t>
  </si>
  <si>
    <t>10/25/2019 02:23 PM PDT</t>
  </si>
  <si>
    <t>10/25/2019 02:06 PM PDT</t>
  </si>
  <si>
    <t>10/25/2019 01:14 PM PDT</t>
  </si>
  <si>
    <t>10/25/2019 12:52 AM PDT</t>
  </si>
  <si>
    <t>10/25/2019 12:36 AM PDT</t>
  </si>
  <si>
    <t>10/25/2019 11:51 AM PDT</t>
  </si>
  <si>
    <t>10/25/2019 11:48 AM PDT</t>
  </si>
  <si>
    <t>10/25/2019 11:46 AM PDT</t>
  </si>
  <si>
    <t>10/25/2019 11:41 AM PDT</t>
  </si>
  <si>
    <t>10/25/2019 11:27 AM PDT</t>
  </si>
  <si>
    <t>10/25/2019 11:23 AM PDT</t>
  </si>
  <si>
    <t>10/25/2019 11:19 AM PDT</t>
  </si>
  <si>
    <t>10/25/2019 11:17 AM PDT</t>
  </si>
  <si>
    <t>10/25/2019 10:49 AM PDT</t>
  </si>
  <si>
    <t>10/25/2019 10:35 AM PDT</t>
  </si>
  <si>
    <t>10/25/2019 09:55 AM PDT</t>
  </si>
  <si>
    <t>10/25/2019 09:31 AM PDT</t>
  </si>
  <si>
    <t>10/25/2019 09:27 AM PDT</t>
  </si>
  <si>
    <t>10/25/2019 09:19 AM PDT</t>
  </si>
  <si>
    <t>10/25/2019 08:59 AM PDT</t>
  </si>
  <si>
    <t>10/25/2019 08:40 AM PDT</t>
  </si>
  <si>
    <t>10/25/2019 08:25 AM PDT</t>
  </si>
  <si>
    <t>10/25/2019 08:20 AM PDT</t>
  </si>
  <si>
    <t>10/25/2019 08:13 AM PDT</t>
  </si>
  <si>
    <t>10/25/2019 08:09 AM PDT</t>
  </si>
  <si>
    <t>10/25/2019 07:52 AM PDT</t>
  </si>
  <si>
    <t>10/25/2019 07:43 AM PDT</t>
  </si>
  <si>
    <t>10/25/2019 07:40 AM PDT</t>
  </si>
  <si>
    <t>Max of Score2</t>
  </si>
  <si>
    <t>11/3/2019 10:00 PM PST</t>
  </si>
  <si>
    <t>11/3/2019 06:08 PM PST</t>
  </si>
  <si>
    <t>Kat Pressler</t>
  </si>
  <si>
    <t>11/3/2019 06:01 PM PST</t>
  </si>
  <si>
    <t>11/3/2019 05:52 PM PST</t>
  </si>
  <si>
    <t>11/3/2019 02:18 PM PST</t>
  </si>
  <si>
    <t>11/3/2019 02:14 PM PST</t>
  </si>
  <si>
    <t>11/3/2019 02:08 PM PST</t>
  </si>
  <si>
    <t>11/2/2019 06:02 PM PDT</t>
  </si>
  <si>
    <t>11/2/2019 05:32 PM PDT</t>
  </si>
  <si>
    <t>11/2/2019 04:36 PM PDT</t>
  </si>
  <si>
    <t>Akhila Prabhu</t>
  </si>
  <si>
    <t>11/2/2019 12:24 AM PDT</t>
  </si>
  <si>
    <t>11/2/2019 12:06 AM PDT</t>
  </si>
  <si>
    <t>11/1/2019 10:56 PM PDT</t>
  </si>
  <si>
    <t>11/1/2019 04:16 PM PDT</t>
  </si>
  <si>
    <t>11/1/2019 02:35 PM PDT</t>
  </si>
  <si>
    <t>Nour Hariri</t>
  </si>
  <si>
    <t>11/1/2019 02:31 PM PDT</t>
  </si>
  <si>
    <t>11/1/2019 02:25 PM PDT</t>
  </si>
  <si>
    <t>10/31/2019 07:52 PM PDT</t>
  </si>
  <si>
    <t>Count of Score2</t>
  </si>
  <si>
    <t>Rank</t>
  </si>
  <si>
    <t>min</t>
  </si>
  <si>
    <t>max</t>
  </si>
  <si>
    <t>ragne</t>
  </si>
  <si>
    <t xml:space="preserve">Actual </t>
  </si>
  <si>
    <t xml:space="preserve">curved </t>
  </si>
  <si>
    <t>Students</t>
  </si>
  <si>
    <t xml:space="preserve">Max simulation score </t>
  </si>
  <si>
    <t>Curved grade</t>
  </si>
  <si>
    <t xml:space="preserve">Count of Max simulation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</si>
</sst>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Sheet12!$E$5:$E$29</c:f>
              <c:numCache>
                <c:formatCode>General</c:formatCode>
                <c:ptCount val="25"/>
                <c:pt idx="0">
                  <c:v>41</c:v>
                </c:pt>
                <c:pt idx="1">
                  <c:v>62</c:v>
                </c:pt>
                <c:pt idx="2">
                  <c:v>64</c:v>
                </c:pt>
                <c:pt idx="3">
                  <c:v>68</c:v>
                </c:pt>
                <c:pt idx="4">
                  <c:v>69</c:v>
                </c:pt>
                <c:pt idx="5">
                  <c:v>70</c:v>
                </c:pt>
                <c:pt idx="6">
                  <c:v>72</c:v>
                </c:pt>
                <c:pt idx="7">
                  <c:v>74</c:v>
                </c:pt>
                <c:pt idx="8">
                  <c:v>75</c:v>
                </c:pt>
                <c:pt idx="9">
                  <c:v>77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84</c:v>
                </c:pt>
                <c:pt idx="14">
                  <c:v>85</c:v>
                </c:pt>
                <c:pt idx="15">
                  <c:v>86</c:v>
                </c:pt>
                <c:pt idx="16">
                  <c:v>87</c:v>
                </c:pt>
                <c:pt idx="17">
                  <c:v>88</c:v>
                </c:pt>
                <c:pt idx="18">
                  <c:v>89</c:v>
                </c:pt>
                <c:pt idx="19">
                  <c:v>90</c:v>
                </c:pt>
                <c:pt idx="20">
                  <c:v>91</c:v>
                </c:pt>
                <c:pt idx="21">
                  <c:v>92</c:v>
                </c:pt>
                <c:pt idx="22">
                  <c:v>93</c:v>
                </c:pt>
                <c:pt idx="23">
                  <c:v>94</c:v>
                </c:pt>
                <c:pt idx="24">
                  <c:v>95</c:v>
                </c:pt>
              </c:numCache>
            </c:numRef>
          </c:xVal>
          <c:yVal>
            <c:numRef>
              <c:f>Sheet12!$G$5:$G$29</c:f>
              <c:numCache>
                <c:formatCode>General</c:formatCode>
                <c:ptCount val="2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13</c:v>
                </c:pt>
                <c:pt idx="10">
                  <c:v>14</c:v>
                </c:pt>
                <c:pt idx="11">
                  <c:v>17</c:v>
                </c:pt>
                <c:pt idx="12">
                  <c:v>18</c:v>
                </c:pt>
                <c:pt idx="13">
                  <c:v>20</c:v>
                </c:pt>
                <c:pt idx="14">
                  <c:v>24</c:v>
                </c:pt>
                <c:pt idx="15">
                  <c:v>30</c:v>
                </c:pt>
                <c:pt idx="16">
                  <c:v>34</c:v>
                </c:pt>
                <c:pt idx="17">
                  <c:v>36</c:v>
                </c:pt>
                <c:pt idx="18">
                  <c:v>37</c:v>
                </c:pt>
                <c:pt idx="19">
                  <c:v>39</c:v>
                </c:pt>
                <c:pt idx="20">
                  <c:v>45</c:v>
                </c:pt>
                <c:pt idx="21">
                  <c:v>46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9-4242-9B62-C434F145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534239"/>
        <c:axId val="469625727"/>
      </c:scatterChart>
      <c:valAx>
        <c:axId val="141453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25727"/>
        <c:crosses val="autoZero"/>
        <c:crossBetween val="midCat"/>
      </c:valAx>
      <c:valAx>
        <c:axId val="46962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453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434778623429182"/>
          <c:y val="0.10689814814814817"/>
          <c:w val="0.83802996986806433"/>
          <c:h val="0.7069987605715951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Sheet12!$E$3:$E$31</c:f>
              <c:numCache>
                <c:formatCode>General</c:formatCode>
                <c:ptCount val="29"/>
                <c:pt idx="1">
                  <c:v>0</c:v>
                </c:pt>
                <c:pt idx="2">
                  <c:v>41</c:v>
                </c:pt>
                <c:pt idx="3">
                  <c:v>62</c:v>
                </c:pt>
                <c:pt idx="4">
                  <c:v>64</c:v>
                </c:pt>
                <c:pt idx="5">
                  <c:v>68</c:v>
                </c:pt>
                <c:pt idx="6">
                  <c:v>69</c:v>
                </c:pt>
                <c:pt idx="7">
                  <c:v>70</c:v>
                </c:pt>
                <c:pt idx="8">
                  <c:v>72</c:v>
                </c:pt>
                <c:pt idx="9">
                  <c:v>74</c:v>
                </c:pt>
                <c:pt idx="10">
                  <c:v>75</c:v>
                </c:pt>
                <c:pt idx="11">
                  <c:v>77</c:v>
                </c:pt>
                <c:pt idx="12">
                  <c:v>80</c:v>
                </c:pt>
                <c:pt idx="13">
                  <c:v>81</c:v>
                </c:pt>
                <c:pt idx="14">
                  <c:v>82</c:v>
                </c:pt>
                <c:pt idx="15">
                  <c:v>84</c:v>
                </c:pt>
                <c:pt idx="16">
                  <c:v>85</c:v>
                </c:pt>
                <c:pt idx="17">
                  <c:v>86</c:v>
                </c:pt>
                <c:pt idx="18">
                  <c:v>87</c:v>
                </c:pt>
                <c:pt idx="19">
                  <c:v>88</c:v>
                </c:pt>
                <c:pt idx="20">
                  <c:v>89</c:v>
                </c:pt>
                <c:pt idx="21">
                  <c:v>90</c:v>
                </c:pt>
                <c:pt idx="22">
                  <c:v>91</c:v>
                </c:pt>
                <c:pt idx="23">
                  <c:v>92</c:v>
                </c:pt>
                <c:pt idx="24">
                  <c:v>93</c:v>
                </c:pt>
                <c:pt idx="25">
                  <c:v>94</c:v>
                </c:pt>
                <c:pt idx="26">
                  <c:v>95</c:v>
                </c:pt>
              </c:numCache>
            </c:numRef>
          </c:xVal>
          <c:yVal>
            <c:numRef>
              <c:f>Sheet12!$H$3:$H$31</c:f>
              <c:numCache>
                <c:formatCode>0%</c:formatCode>
                <c:ptCount val="29"/>
                <c:pt idx="1">
                  <c:v>1.8518518518518517E-2</c:v>
                </c:pt>
                <c:pt idx="2">
                  <c:v>3.7037037037037035E-2</c:v>
                </c:pt>
                <c:pt idx="3">
                  <c:v>5.5555555555555552E-2</c:v>
                </c:pt>
                <c:pt idx="4">
                  <c:v>7.407407407407407E-2</c:v>
                </c:pt>
                <c:pt idx="5">
                  <c:v>9.2592592592592587E-2</c:v>
                </c:pt>
                <c:pt idx="6">
                  <c:v>0.1111111111111111</c:v>
                </c:pt>
                <c:pt idx="7">
                  <c:v>0.12962962962962962</c:v>
                </c:pt>
                <c:pt idx="8">
                  <c:v>0.16666666666666666</c:v>
                </c:pt>
                <c:pt idx="9">
                  <c:v>0.18518518518518517</c:v>
                </c:pt>
                <c:pt idx="10">
                  <c:v>0.20370370370370369</c:v>
                </c:pt>
                <c:pt idx="11">
                  <c:v>0.24074074074074073</c:v>
                </c:pt>
                <c:pt idx="12">
                  <c:v>0.25925925925925924</c:v>
                </c:pt>
                <c:pt idx="13">
                  <c:v>0.31481481481481483</c:v>
                </c:pt>
                <c:pt idx="14">
                  <c:v>0.33333333333333331</c:v>
                </c:pt>
                <c:pt idx="15">
                  <c:v>0.37037037037037035</c:v>
                </c:pt>
                <c:pt idx="16">
                  <c:v>0.44444444444444442</c:v>
                </c:pt>
                <c:pt idx="17">
                  <c:v>0.55555555555555558</c:v>
                </c:pt>
                <c:pt idx="18">
                  <c:v>0.62962962962962965</c:v>
                </c:pt>
                <c:pt idx="19">
                  <c:v>0.66666666666666663</c:v>
                </c:pt>
                <c:pt idx="20">
                  <c:v>0.68518518518518523</c:v>
                </c:pt>
                <c:pt idx="21">
                  <c:v>0.72222222222222221</c:v>
                </c:pt>
                <c:pt idx="22">
                  <c:v>0.83333333333333337</c:v>
                </c:pt>
                <c:pt idx="23">
                  <c:v>0.85185185185185186</c:v>
                </c:pt>
                <c:pt idx="24">
                  <c:v>0.96296296296296291</c:v>
                </c:pt>
                <c:pt idx="25">
                  <c:v>0.98148148148148151</c:v>
                </c:pt>
                <c:pt idx="2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A2-46B1-80D0-48E330BA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0586351"/>
        <c:axId val="1292296399"/>
      </c:scatterChart>
      <c:valAx>
        <c:axId val="1210586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 Score</a:t>
                </a:r>
              </a:p>
            </c:rich>
          </c:tx>
          <c:layout>
            <c:manualLayout>
              <c:xMode val="edge"/>
              <c:yMode val="edge"/>
              <c:x val="0.42925703673519"/>
              <c:y val="0.898148148148148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96399"/>
        <c:crosses val="autoZero"/>
        <c:crossBetween val="midCat"/>
      </c:valAx>
      <c:valAx>
        <c:axId val="12922963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Acumulative percentage (54 students)</a:t>
                </a:r>
              </a:p>
            </c:rich>
          </c:tx>
          <c:layout>
            <c:manualLayout>
              <c:xMode val="edge"/>
              <c:yMode val="edge"/>
              <c:x val="1.7967573879367985E-2"/>
              <c:y val="0.1577607673692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0586351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88103</xdr:colOff>
      <xdr:row>2</xdr:row>
      <xdr:rowOff>95251</xdr:rowOff>
    </xdr:from>
    <xdr:to>
      <xdr:col>18</xdr:col>
      <xdr:colOff>571498</xdr:colOff>
      <xdr:row>21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A946C2-293A-4A89-BFB5-B3D3575D2E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195262</xdr:colOff>
      <xdr:row>14</xdr:row>
      <xdr:rowOff>104774</xdr:rowOff>
    </xdr:from>
    <xdr:to>
      <xdr:col>12</xdr:col>
      <xdr:colOff>388144</xdr:colOff>
      <xdr:row>33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75F198-DF49-44DE-B519-2206D397C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0.7671</cdr:x>
      <cdr:y>0.67967</cdr:y>
    </cdr:from>
    <cdr:to>
      <cdr:x>0.91894</cdr:x>
      <cdr:y>0.94708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310550C-CA6C-4980-A30D-2CE7CD9F679B}"/>
            </a:ext>
          </a:extLst>
        </cdr:cNvPr>
        <cdr:cNvSpPr txBox="1"/>
      </cdr:nvSpPr>
      <cdr:spPr>
        <a:xfrm xmlns:a="http://schemas.openxmlformats.org/drawingml/2006/main">
          <a:off x="4619626" y="232410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400" b="1"/>
            <a:t>Median:</a:t>
          </a:r>
          <a:r>
            <a:rPr lang="en-US" sz="1400" b="1" baseline="0"/>
            <a:t> 82</a:t>
          </a:r>
          <a:endParaRPr lang="en-US" sz="1400" b="1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66.51467060185" createdVersion="6" refreshedVersion="6" minRefreshableVersion="3" recordCount="133" xr:uid="{A44AD5E8-93C1-4A50-B88A-90AA88D7B07D}">
  <cacheSource type="worksheet">
    <worksheetSource ref="A1:M134" sheet="Midterm"/>
  </cacheSource>
  <cacheFields count="13">
    <cacheField name="Date" numFmtId="0">
      <sharedItems/>
    </cacheField>
    <cacheField name="User" numFmtId="0">
      <sharedItems count="49">
        <s v="jase Fierro"/>
        <s v="Sarah Norton"/>
        <s v="Kristie Moore"/>
        <s v="Clint Carrell"/>
        <s v="Nilton Garcia"/>
        <s v="Gregory Jones"/>
        <s v="Perryl Libardo"/>
        <s v="Justin Stephens"/>
        <s v="Elmo Canales"/>
        <s v="Tyler James"/>
        <s v="Clayton Johnson"/>
        <s v="Lauren Rogers"/>
        <s v="Jerry Allsen"/>
        <s v="Denise Sherrod"/>
        <s v="Brittany Bane"/>
        <s v="Jason Hannam"/>
        <s v="Anton Allen"/>
        <s v="Brett Lutz"/>
        <s v="VICTOR QUIROGA"/>
        <s v="Manuel Sanchez"/>
        <s v="Kenta Tsubakiyamaenta"/>
        <s v="Ramon Ocanas III"/>
        <s v="Krystal Roberts"/>
        <s v="Noel Lee"/>
        <s v="Chris Johnson"/>
        <s v="Jeff Brown"/>
        <s v="Kevin Winn"/>
        <s v="Arcadio Jarquin"/>
        <s v="Bill Williams"/>
        <s v="Christopher Jimenez"/>
        <s v="John Anderson"/>
        <s v="Marymar Garcia"/>
        <s v="Toussaint Helm"/>
        <s v="Martin Atchison"/>
        <s v="Branden Ramsey"/>
        <s v="Stacey Moore"/>
        <s v="Jack Britt"/>
        <s v="Michael Bloomfield"/>
        <s v="Daniel Wilkinson"/>
        <s v="Mayra Gamiddo"/>
        <s v="Caleb Beckett"/>
        <s v="Thomas Fanciullo"/>
        <s v="James Yount"/>
        <s v="Chris Wilkerson"/>
        <s v="Christopher Martin"/>
        <s v="Garey Salinas"/>
        <s v="Ryan Tsamouris"/>
        <s v="Carlos Perez"/>
        <s v="Marc Rodriguez"/>
      </sharedItems>
    </cacheField>
    <cacheField name="Scenario" numFmtId="0">
      <sharedItems/>
    </cacheField>
    <cacheField name="Completed" numFmtId="0">
      <sharedItems/>
    </cacheField>
    <cacheField name="Cumulative Profit" numFmtId="0">
      <sharedItems containsSemiMixedTypes="0" containsString="0" containsNumber="1" minValue="-116000" maxValue="13000000"/>
    </cacheField>
    <cacheField name="Cumulative Revenue" numFmtId="0">
      <sharedItems containsSemiMixedTypes="0" containsString="0" containsNumber="1" containsInteger="1" minValue="19000000" maxValue="93000000"/>
    </cacheField>
    <cacheField name="Market Share" numFmtId="10">
      <sharedItems containsSemiMixedTypes="0" containsString="0" containsNumber="1" minValue="3.1E-2" maxValue="0.113"/>
    </cacheField>
    <cacheField name="Score" numFmtId="0">
      <sharedItems containsMixedTypes="1" containsNumber="1" containsInteger="1" minValue="36" maxValue="95" count="40">
        <n v="91"/>
        <n v="62"/>
        <n v="84"/>
        <n v="58"/>
        <n v="83"/>
        <n v="90"/>
        <n v="87"/>
        <n v="75"/>
        <n v="81"/>
        <n v="72"/>
        <n v="88"/>
        <n v="82"/>
        <n v="68"/>
        <n v="65"/>
        <n v="89"/>
        <n v="64"/>
        <n v="53"/>
        <n v="61"/>
        <n v="63"/>
        <n v="93"/>
        <n v="69"/>
        <n v="78"/>
        <n v="56"/>
        <n v="86"/>
        <n v="92"/>
        <n v="77"/>
        <n v="79"/>
        <n v="76"/>
        <n v="85"/>
        <n v="80"/>
        <n v="66"/>
        <s v="N/A"/>
        <n v="41"/>
        <n v="36"/>
        <n v="73"/>
        <n v="38"/>
        <n v="94"/>
        <n v="51"/>
        <n v="95"/>
        <n v="71"/>
      </sharedItems>
    </cacheField>
    <cacheField name="Customer Satisfaction - Segment A" numFmtId="0">
      <sharedItems/>
    </cacheField>
    <cacheField name="Customer Satisfaction - Segment B" numFmtId="0">
      <sharedItems/>
    </cacheField>
    <cacheField name="Customer Satisfaction - Segment C" numFmtId="0">
      <sharedItems/>
    </cacheField>
    <cacheField name="Customer Satisfaction - Segment D" numFmtId="0">
      <sharedItems/>
    </cacheField>
    <cacheField name="Customer Satisfaction - Smal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73.459435416669" createdVersion="6" refreshedVersion="6" minRefreshableVersion="3" recordCount="19" xr:uid="{7CE8BDC5-F664-4BFE-87BD-55E5D43B0706}">
  <cacheSource type="worksheet">
    <worksheetSource ref="A1:H20" sheet="Mid term extension"/>
  </cacheSource>
  <cacheFields count="8">
    <cacheField name="Date" numFmtId="0">
      <sharedItems containsBlank="1"/>
    </cacheField>
    <cacheField name="User" numFmtId="0">
      <sharedItems containsBlank="1" count="7">
        <m/>
        <s v="Akhila Prabhu"/>
        <s v="Kat Pressler"/>
        <s v="Kevin Winn"/>
        <s v="Nour Hariri"/>
        <s v="Rezarta Aliaj"/>
        <s v="Vazina Robertson"/>
      </sharedItems>
    </cacheField>
    <cacheField name="Scenario" numFmtId="0">
      <sharedItems containsBlank="1"/>
    </cacheField>
    <cacheField name="Completed" numFmtId="0">
      <sharedItems containsBlank="1"/>
    </cacheField>
    <cacheField name="Cumulative Profit" numFmtId="0">
      <sharedItems containsString="0" containsBlank="1" containsNumber="1" containsInteger="1" minValue="3800000" maxValue="13000000"/>
    </cacheField>
    <cacheField name="Cumulative Revenue" numFmtId="0">
      <sharedItems containsString="0" containsBlank="1" containsNumber="1" containsInteger="1" minValue="51000000" maxValue="96000000"/>
    </cacheField>
    <cacheField name="Market Share" numFmtId="0">
      <sharedItems containsString="0" containsBlank="1" containsNumber="1" minValue="0.05" maxValue="0.12"/>
    </cacheField>
    <cacheField name="Score" numFmtId="0">
      <sharedItems containsString="0" containsBlank="1" containsNumber="1" containsInteger="1" minValue="55" maxValue="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g, Xiaomin" refreshedDate="43773.52894895833" createdVersion="6" refreshedVersion="6" minRefreshableVersion="3" recordCount="54" xr:uid="{13AF01DC-4245-4EFC-8461-A123B305B930}">
  <cacheSource type="worksheet">
    <worksheetSource name="Table2"/>
  </cacheSource>
  <cacheFields count="4">
    <cacheField name="Rank" numFmtId="0">
      <sharedItems containsSemiMixedTypes="0" containsString="0" containsNumber="1" containsInteger="1" minValue="1" maxValue="54"/>
    </cacheField>
    <cacheField name="Students" numFmtId="0">
      <sharedItems/>
    </cacheField>
    <cacheField name="Max simulation score " numFmtId="0">
      <sharedItems containsSemiMixedTypes="0" containsString="0" containsNumber="1" containsInteger="1" minValue="0" maxValue="95" count="26">
        <n v="0"/>
        <n v="41"/>
        <n v="62"/>
        <n v="64"/>
        <n v="68"/>
        <n v="69"/>
        <n v="70"/>
        <n v="72"/>
        <n v="74"/>
        <n v="75"/>
        <n v="77"/>
        <n v="80"/>
        <n v="81"/>
        <n v="82"/>
        <n v="84"/>
        <n v="85"/>
        <n v="86"/>
        <n v="87"/>
        <n v="88"/>
        <n v="89"/>
        <n v="90"/>
        <n v="91"/>
        <n v="92"/>
        <n v="93"/>
        <n v="94"/>
        <n v="95"/>
      </sharedItems>
    </cacheField>
    <cacheField name="Curved grade" numFmtId="1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s v="10/27/2019 09:33 PM PDT"/>
    <x v="0"/>
    <s v="Base Scenario"/>
    <s v="Yes"/>
    <n v="10000000"/>
    <n v="82000000"/>
    <n v="0.106"/>
    <x v="0"/>
    <s v="Very Satisfied"/>
    <s v="Satisfied"/>
    <s v="Very Satisfied"/>
    <s v="Satisfied"/>
    <s v="Very Satisfied"/>
  </r>
  <r>
    <s v="10/27/2019 09:18 PM PDT"/>
    <x v="1"/>
    <s v="Base Scenario"/>
    <s v="Yes"/>
    <n v="4099999.9999999902"/>
    <n v="61000000"/>
    <n v="7.0999999999999994E-2"/>
    <x v="1"/>
    <s v="Satisfied"/>
    <s v="Very Satisfied"/>
    <s v="Very Satisfied"/>
    <s v="Very Satisfied"/>
    <s v="Very Satisfied"/>
  </r>
  <r>
    <s v="10/27/2019 08:56 PM PDT"/>
    <x v="2"/>
    <s v="Base Scenario"/>
    <s v="Yes"/>
    <n v="8199999.9999999898"/>
    <n v="81000000"/>
    <n v="9.1999999999999998E-2"/>
    <x v="2"/>
    <s v="Very Satisfied"/>
    <s v="Dissatisfied"/>
    <s v="Very Satisfied"/>
    <s v="Satisfied"/>
    <s v="Very Satisfied"/>
  </r>
  <r>
    <s v="10/27/2019 08:28 PM PDT"/>
    <x v="3"/>
    <s v="Base Scenario"/>
    <s v="Yes"/>
    <n v="11000000"/>
    <n v="88000000"/>
    <n v="0.104"/>
    <x v="0"/>
    <s v="Very Satisfied"/>
    <s v="Dissatisfied"/>
    <s v="Very Satisfied"/>
    <s v="Satisfied"/>
    <s v="Very Satisfied"/>
  </r>
  <r>
    <s v="10/27/2019 08:04 PM PDT"/>
    <x v="3"/>
    <s v="Base Scenario"/>
    <s v="Yes"/>
    <n v="12000000"/>
    <n v="85000000"/>
    <n v="9.6000000000000002E-2"/>
    <x v="0"/>
    <s v="Very Satisfied"/>
    <s v="Dissatisfied"/>
    <s v="Very Satisfied"/>
    <s v="Satisfied"/>
    <s v="Very Satisfied"/>
  </r>
  <r>
    <s v="10/27/2019 07:56 PM PDT"/>
    <x v="1"/>
    <s v="Base Scenario"/>
    <s v="Yes"/>
    <n v="2000000"/>
    <n v="62000000"/>
    <n v="6.9000000000000006E-2"/>
    <x v="3"/>
    <s v="Satisfied"/>
    <s v="Very Satisfied"/>
    <s v="Very Satisfied"/>
    <s v="Very Satisfied"/>
    <s v="Very Satisfied"/>
  </r>
  <r>
    <s v="10/27/2019 07:51 PM PDT"/>
    <x v="2"/>
    <s v="Base Scenario"/>
    <s v="Yes"/>
    <n v="8100000"/>
    <n v="81000000"/>
    <n v="0.09"/>
    <x v="4"/>
    <s v="Very Satisfied"/>
    <s v="Dissatisfied"/>
    <s v="Very Satisfied"/>
    <s v="Satisfied"/>
    <s v="Very Satisfied"/>
  </r>
  <r>
    <s v="10/27/2019 07:50 PM PDT"/>
    <x v="4"/>
    <s v="Base Scenario"/>
    <s v="Yes"/>
    <n v="9600000"/>
    <n v="84000000"/>
    <n v="0.106"/>
    <x v="5"/>
    <s v="Very Satisfied"/>
    <s v="Satisfied"/>
    <s v="Very Satisfied"/>
    <s v="Satisfied"/>
    <s v="Very Satisfied"/>
  </r>
  <r>
    <s v="10/27/2019 07:45 PM PDT"/>
    <x v="4"/>
    <s v="Base Scenario"/>
    <s v="Yes"/>
    <n v="11000000"/>
    <n v="83000000"/>
    <n v="0.10100000000000001"/>
    <x v="0"/>
    <s v="Very Satisfied"/>
    <s v="Satisfied"/>
    <s v="Very Satisfied"/>
    <s v="Satisfied"/>
    <s v="Very Satisfied"/>
  </r>
  <r>
    <s v="10/27/2019 07:43 PM PDT"/>
    <x v="2"/>
    <s v="Base Scenario"/>
    <s v="Yes"/>
    <n v="9200000"/>
    <n v="81000000"/>
    <n v="9.2999999999999999E-2"/>
    <x v="6"/>
    <s v="Very Satisfied"/>
    <s v="Dissatisfied"/>
    <s v="Very Satisfied"/>
    <s v="Satisfied"/>
    <s v="Very Satisfied"/>
  </r>
  <r>
    <s v="10/27/2019 07:42 PM PDT"/>
    <x v="5"/>
    <s v="Base Scenario"/>
    <s v="Yes"/>
    <n v="7200000"/>
    <n v="68000000"/>
    <n v="8.4000000000000005E-2"/>
    <x v="7"/>
    <s v="Very Satisfied"/>
    <s v="Satisfied"/>
    <s v="Very Satisfied"/>
    <s v="Satisfied"/>
    <s v="Very Satisfied"/>
  </r>
  <r>
    <s v="10/27/2019 07:36 PM PDT"/>
    <x v="5"/>
    <s v="Base Scenario"/>
    <s v="Yes"/>
    <n v="8400000"/>
    <n v="73000000"/>
    <n v="8.4000000000000005E-2"/>
    <x v="8"/>
    <s v="Very Satisfied"/>
    <s v="Dissatisfied"/>
    <s v="Very Satisfied"/>
    <s v="Satisfied"/>
    <s v="Very Satisfied"/>
  </r>
  <r>
    <s v="10/27/2019 07:19 PM PDT"/>
    <x v="6"/>
    <s v="Base Scenario"/>
    <s v="Yes"/>
    <n v="5300000"/>
    <n v="73000000"/>
    <n v="0.08"/>
    <x v="9"/>
    <s v="Very Satisfied"/>
    <s v="Dissatisfied"/>
    <s v="Very Satisfied"/>
    <s v="Satisfied"/>
    <s v="Very Satisfied"/>
  </r>
  <r>
    <s v="10/27/2019 07:09 PM PDT"/>
    <x v="3"/>
    <s v="Base Scenario"/>
    <s v="Yes"/>
    <n v="10000000"/>
    <n v="79000000"/>
    <n v="9.7000000000000003E-2"/>
    <x v="10"/>
    <s v="Very Satisfied"/>
    <s v="Dissatisfied"/>
    <s v="Very Satisfied"/>
    <s v="Satisfied"/>
    <s v="Very Satisfied"/>
  </r>
  <r>
    <s v="10/27/2019 07:05 PM PDT"/>
    <x v="7"/>
    <s v="Base Scenario"/>
    <s v="Yes"/>
    <n v="8700000"/>
    <n v="72000000"/>
    <n v="8.4000000000000005E-2"/>
    <x v="11"/>
    <s v="Very Satisfied"/>
    <s v="Dissatisfied"/>
    <s v="Very Satisfied"/>
    <s v="Satisfied"/>
    <s v="Very Satisfied"/>
  </r>
  <r>
    <s v="10/27/2019 07:03 PM PDT"/>
    <x v="6"/>
    <s v="Base Scenario"/>
    <s v="Yes"/>
    <n v="4300000"/>
    <n v="68000000"/>
    <n v="8.1000000000000003E-2"/>
    <x v="12"/>
    <s v="Very Satisfied"/>
    <s v="Dissatisfied"/>
    <s v="Very Satisfied"/>
    <s v="Satisfied"/>
    <s v="Very Satisfied"/>
  </r>
  <r>
    <s v="10/27/2019 06:50 PM PDT"/>
    <x v="7"/>
    <s v="Base Scenario"/>
    <s v="Yes"/>
    <n v="8700000"/>
    <n v="73000000"/>
    <n v="8.5999999999999993E-2"/>
    <x v="11"/>
    <s v="Very Satisfied"/>
    <s v="Dissatisfied"/>
    <s v="Very Satisfied"/>
    <s v="Satisfied"/>
    <s v="Very Satisfied"/>
  </r>
  <r>
    <s v="10/27/2019 06:46 PM PDT"/>
    <x v="6"/>
    <s v="Base Scenario"/>
    <s v="Yes"/>
    <n v="5200000"/>
    <n v="59000000"/>
    <n v="6.3E-2"/>
    <x v="13"/>
    <s v="Very Satisfied"/>
    <s v="Satisfied"/>
    <s v="Very Satisfied"/>
    <s v="Satisfied"/>
    <s v="Very Satisfied"/>
  </r>
  <r>
    <s v="10/27/2019 06:22 PM PDT"/>
    <x v="8"/>
    <s v="Base Scenario"/>
    <s v="Yes"/>
    <n v="9000000"/>
    <n v="86000000"/>
    <n v="0.104"/>
    <x v="14"/>
    <s v="Very Satisfied"/>
    <s v="Satisfied"/>
    <s v="Very Satisfied"/>
    <s v="Satisfied"/>
    <s v="Very Satisfied"/>
  </r>
  <r>
    <s v="10/27/2019 06:12 PM PDT"/>
    <x v="9"/>
    <s v="Base Scenario"/>
    <s v="Yes"/>
    <n v="5900000"/>
    <n v="54000000"/>
    <n v="4.7E-2"/>
    <x v="15"/>
    <s v="Very Satisfied"/>
    <s v="Dissatisfied"/>
    <s v="Very Satisfied"/>
    <s v="Dissatisfied"/>
    <s v="Very Satisfied"/>
  </r>
  <r>
    <s v="10/27/2019 06:05 PM PDT"/>
    <x v="1"/>
    <s v="Base Scenario"/>
    <s v="Yes"/>
    <n v="2000000"/>
    <n v="54000000"/>
    <n v="6.7000000000000004E-2"/>
    <x v="16"/>
    <s v="Satisfied"/>
    <s v="Satisfied"/>
    <s v="Very Satisfied"/>
    <s v="Very Satisfied"/>
    <s v="Very Satisfied"/>
  </r>
  <r>
    <s v="10/27/2019 05:56 PM PDT"/>
    <x v="9"/>
    <s v="Base Scenario"/>
    <s v="Yes"/>
    <n v="4900000"/>
    <n v="51000000"/>
    <n v="4.9000000000000002E-2"/>
    <x v="17"/>
    <s v="Very Satisfied"/>
    <s v="Dissatisfied"/>
    <s v="Very Satisfied"/>
    <s v="Satisfied"/>
    <s v="Very Satisfied"/>
  </r>
  <r>
    <s v="10/27/2019 05:56 PM PDT"/>
    <x v="9"/>
    <s v="Base Scenario"/>
    <s v="Yes"/>
    <n v="4600000"/>
    <n v="48000000"/>
    <n v="0.04"/>
    <x v="3"/>
    <s v="Very Satisfied"/>
    <s v="Dissatisfied"/>
    <s v="Very Satisfied"/>
    <s v="Dissatisfied"/>
    <s v="Very Satisfied"/>
  </r>
  <r>
    <s v="10/27/2019 04:27 PM PDT"/>
    <x v="10"/>
    <s v="Base Scenario"/>
    <s v="Yes"/>
    <n v="4900000"/>
    <n v="56000000"/>
    <n v="5.1999999999999998E-2"/>
    <x v="18"/>
    <s v="Very Satisfied"/>
    <s v="Satisfied"/>
    <s v="Very Satisfied"/>
    <s v="Satisfied"/>
    <s v="Very Satisfied"/>
  </r>
  <r>
    <s v="10/27/2019 04:12 PM PDT"/>
    <x v="10"/>
    <s v="Base Scenario"/>
    <s v="Yes"/>
    <n v="5100000"/>
    <n v="55000000"/>
    <n v="4.5999999999999999E-2"/>
    <x v="18"/>
    <s v="Very Satisfied"/>
    <s v="Satisfied"/>
    <s v="Very Satisfied"/>
    <s v="Satisfied"/>
    <s v="Very Satisfied"/>
  </r>
  <r>
    <s v="10/27/2019 03:53 PM PDT"/>
    <x v="10"/>
    <s v="Base Scenario"/>
    <s v="Yes"/>
    <n v="6000000"/>
    <n v="59000000"/>
    <n v="6.9000000000000006E-2"/>
    <x v="12"/>
    <s v="Very Satisfied"/>
    <s v="Satisfied"/>
    <s v="Very Satisfied"/>
    <s v="Satisfied"/>
    <s v="Very Satisfied"/>
  </r>
  <r>
    <s v="10/27/2019 02:39 PM PDT"/>
    <x v="11"/>
    <s v="Base Scenario"/>
    <s v="Yes"/>
    <n v="12000000"/>
    <n v="79000000"/>
    <n v="8.8999999999999996E-2"/>
    <x v="10"/>
    <s v="Very Satisfied"/>
    <s v="Dissatisfied"/>
    <s v="Very Satisfied"/>
    <s v="Satisfied"/>
    <s v="Very Satisfied"/>
  </r>
  <r>
    <s v="10/27/2019 02:21 PM PDT"/>
    <x v="12"/>
    <s v="Base Scenario"/>
    <s v="Yes"/>
    <n v="5100000"/>
    <n v="60000000"/>
    <n v="6.4000000000000001E-2"/>
    <x v="13"/>
    <s v="Very Satisfied"/>
    <s v="Satisfied"/>
    <s v="Very Satisfied"/>
    <s v="Satisfied"/>
    <s v="Very Satisfied"/>
  </r>
  <r>
    <s v="10/27/2019 01:36 PM PDT"/>
    <x v="13"/>
    <s v="Base Scenario"/>
    <s v="Yes"/>
    <n v="11000000"/>
    <n v="87000000"/>
    <n v="0.108"/>
    <x v="19"/>
    <s v="Very Satisfied"/>
    <s v="Satisfied"/>
    <s v="Very Satisfied"/>
    <s v="Satisfied"/>
    <s v="Very Satisfied"/>
  </r>
  <r>
    <s v="10/27/2019 01:13 PM PDT"/>
    <x v="13"/>
    <s v="Base Scenario"/>
    <s v="Yes"/>
    <n v="9100000"/>
    <n v="84000000"/>
    <n v="9.4E-2"/>
    <x v="10"/>
    <s v="Very Satisfied"/>
    <s v="Satisfied"/>
    <s v="Very Satisfied"/>
    <s v="Satisfied"/>
    <s v="Very Satisfied"/>
  </r>
  <r>
    <s v="10/27/2019 12:46 AM PDT"/>
    <x v="13"/>
    <s v="Base Scenario"/>
    <s v="Yes"/>
    <n v="10000000"/>
    <n v="87000000"/>
    <n v="0.113"/>
    <x v="19"/>
    <s v="Very Satisfied"/>
    <s v="Satisfied"/>
    <s v="Very Satisfied"/>
    <s v="Satisfied"/>
    <s v="Very Satisfied"/>
  </r>
  <r>
    <s v="10/27/2019 10:36 AM PDT"/>
    <x v="12"/>
    <s v="Base Scenario"/>
    <s v="Yes"/>
    <n v="6000000"/>
    <n v="65000000"/>
    <n v="7.0999999999999994E-2"/>
    <x v="20"/>
    <s v="Very Satisfied"/>
    <s v="Satisfied"/>
    <s v="Very Satisfied"/>
    <s v="Satisfied"/>
    <s v="Very Satisfied"/>
  </r>
  <r>
    <s v="10/27/2019 10:30 AM PDT"/>
    <x v="14"/>
    <s v="Base Scenario"/>
    <s v="Yes"/>
    <n v="8000000"/>
    <n v="70000000"/>
    <n v="7.3999999999999996E-2"/>
    <x v="21"/>
    <s v="Very Satisfied"/>
    <s v="Satisfied"/>
    <s v="Very Satisfied"/>
    <s v="Satisfied"/>
    <s v="Very Satisfied"/>
  </r>
  <r>
    <s v="10/27/2019 10:29 AM PDT"/>
    <x v="15"/>
    <s v="Base Scenario"/>
    <s v="Yes"/>
    <n v="9000000"/>
    <n v="79000000"/>
    <n v="7.8E-2"/>
    <x v="2"/>
    <s v="Very Satisfied"/>
    <s v="Dissatisfied"/>
    <s v="Very Satisfied"/>
    <s v="Satisfied"/>
    <s v="Very Satisfied"/>
  </r>
  <r>
    <s v="10/27/2019 10:15 AM PDT"/>
    <x v="12"/>
    <s v="Base Scenario"/>
    <s v="Yes"/>
    <n v="2400000"/>
    <n v="59000000"/>
    <n v="6.7000000000000004E-2"/>
    <x v="22"/>
    <s v="Very Satisfied"/>
    <s v="Dissatisfied"/>
    <s v="Very Satisfied"/>
    <s v="Satisfied"/>
    <s v="Very Satisfied"/>
  </r>
  <r>
    <s v="10/27/2019 10:06 AM PDT"/>
    <x v="16"/>
    <s v="Base Scenario"/>
    <s v="Yes"/>
    <n v="9700000"/>
    <n v="85000000"/>
    <n v="0.111"/>
    <x v="0"/>
    <s v="Very Satisfied"/>
    <s v="Dissatisfied"/>
    <s v="Very Satisfied"/>
    <s v="Satisfied"/>
    <s v="Very Satisfied"/>
  </r>
  <r>
    <s v="10/27/2019 10:00 AM PDT"/>
    <x v="14"/>
    <s v="Base Scenario"/>
    <s v="Yes"/>
    <n v="9200000"/>
    <n v="78000000"/>
    <n v="9.5000000000000001E-2"/>
    <x v="23"/>
    <s v="Very Satisfied"/>
    <s v="Dissatisfied"/>
    <s v="Very Satisfied"/>
    <s v="Satisfied"/>
    <s v="Very Satisfied"/>
  </r>
  <r>
    <s v="10/27/2019 09:58 AM PDT"/>
    <x v="15"/>
    <s v="Base Scenario"/>
    <s v="Yes"/>
    <n v="9100000"/>
    <n v="72000000"/>
    <n v="7.4999999999999997E-2"/>
    <x v="11"/>
    <s v="Very Satisfied"/>
    <s v="Dissatisfied"/>
    <s v="Very Satisfied"/>
    <s v="Satisfied"/>
    <s v="Very Satisfied"/>
  </r>
  <r>
    <s v="10/27/2019 09:27 AM PDT"/>
    <x v="14"/>
    <s v="Base Scenario"/>
    <s v="Yes"/>
    <n v="8800000"/>
    <n v="71000000"/>
    <n v="8.8999999999999996E-2"/>
    <x v="11"/>
    <s v="Very Satisfied"/>
    <s v="Dissatisfied"/>
    <s v="Very Satisfied"/>
    <s v="Satisfied"/>
    <s v="Very Satisfied"/>
  </r>
  <r>
    <s v="10/27/2019 09:16 AM PDT"/>
    <x v="17"/>
    <s v="Base Scenario"/>
    <s v="Yes"/>
    <n v="11000000"/>
    <n v="86000000"/>
    <n v="0.105"/>
    <x v="24"/>
    <s v="Very Satisfied"/>
    <s v="Dissatisfied"/>
    <s v="Very Satisfied"/>
    <s v="Satisfied"/>
    <s v="Very Satisfied"/>
  </r>
  <r>
    <s v="10/27/2019 09:13 AM PDT"/>
    <x v="15"/>
    <s v="Base Scenario"/>
    <s v="Yes"/>
    <n v="6900000"/>
    <n v="74000000"/>
    <n v="8.5000000000000006E-2"/>
    <x v="25"/>
    <s v="Very Satisfied"/>
    <s v="Dissatisfied"/>
    <s v="Very Satisfied"/>
    <s v="Satisfied"/>
    <s v="Very Satisfied"/>
  </r>
  <r>
    <s v="10/27/2019 09:01 AM PDT"/>
    <x v="17"/>
    <s v="Base Scenario"/>
    <s v="Yes"/>
    <n v="10000000"/>
    <n v="85000000"/>
    <n v="0.104"/>
    <x v="0"/>
    <s v="Very Satisfied"/>
    <s v="Dissatisfied"/>
    <s v="Very Satisfied"/>
    <s v="Satisfied"/>
    <s v="Very Satisfied"/>
  </r>
  <r>
    <s v="10/27/2019 08:46 AM PDT"/>
    <x v="11"/>
    <s v="Base Scenario"/>
    <s v="Yes"/>
    <n v="12000000"/>
    <n v="79000000"/>
    <n v="8.6999999999999994E-2"/>
    <x v="10"/>
    <s v="Very Satisfied"/>
    <s v="Dissatisfied"/>
    <s v="Very Satisfied"/>
    <s v="Satisfied"/>
    <s v="Very Satisfied"/>
  </r>
  <r>
    <s v="10/27/2019 08:40 AM PDT"/>
    <x v="18"/>
    <s v="Base Scenario"/>
    <s v="Yes"/>
    <n v="10000000"/>
    <n v="75000000"/>
    <n v="9.1999999999999998E-2"/>
    <x v="6"/>
    <s v="Very Satisfied"/>
    <s v="Satisfied"/>
    <s v="Very Satisfied"/>
    <s v="Satisfied"/>
    <s v="Very Satisfied"/>
  </r>
  <r>
    <s v="10/27/2019 08:34 AM PDT"/>
    <x v="17"/>
    <s v="Base Scenario"/>
    <s v="Yes"/>
    <n v="10000000"/>
    <n v="84000000"/>
    <n v="0.105"/>
    <x v="0"/>
    <s v="Very Satisfied"/>
    <s v="Dissatisfied"/>
    <s v="Very Satisfied"/>
    <s v="Satisfied"/>
    <s v="Very Satisfied"/>
  </r>
  <r>
    <s v="10/27/2019 08:28 AM PDT"/>
    <x v="19"/>
    <s v="Base Scenario"/>
    <s v="Yes"/>
    <n v="11000000"/>
    <n v="78000000"/>
    <n v="9.5000000000000001E-2"/>
    <x v="10"/>
    <s v="Very Satisfied"/>
    <s v="Dissatisfied"/>
    <s v="Very Satisfied"/>
    <s v="Satisfied"/>
    <s v="Very Satisfied"/>
  </r>
  <r>
    <s v="10/27/2019 08:22 AM PDT"/>
    <x v="19"/>
    <s v="Base Scenario"/>
    <s v="Yes"/>
    <n v="10000000"/>
    <n v="75000000"/>
    <n v="8.8999999999999996E-2"/>
    <x v="6"/>
    <s v="Very Satisfied"/>
    <s v="Dissatisfied"/>
    <s v="Very Satisfied"/>
    <s v="Satisfied"/>
    <s v="Very Satisfied"/>
  </r>
  <r>
    <s v="10/26/2019 11:34 PM PDT"/>
    <x v="20"/>
    <s v="Base Scenario"/>
    <s v="Yes"/>
    <n v="7600000"/>
    <n v="76000000"/>
    <n v="8.1000000000000003E-2"/>
    <x v="26"/>
    <s v="Very Satisfied"/>
    <s v="Satisfied"/>
    <s v="Very Satisfied"/>
    <s v="Satisfied"/>
    <s v="Very Satisfied"/>
  </r>
  <r>
    <s v="10/26/2019 11:11 PM PDT"/>
    <x v="20"/>
    <s v="Base Scenario"/>
    <s v="Yes"/>
    <n v="6900000"/>
    <n v="73000000"/>
    <n v="7.6999999999999999E-2"/>
    <x v="27"/>
    <s v="Very Satisfied"/>
    <s v="Satisfied"/>
    <s v="Very Satisfied"/>
    <s v="Satisfied"/>
    <s v="Very Satisfied"/>
  </r>
  <r>
    <s v="10/26/2019 07:59 PM PDT"/>
    <x v="21"/>
    <s v="Base Scenario"/>
    <s v="Yes"/>
    <n v="9400000"/>
    <n v="76000000"/>
    <n v="0.10199999999999999"/>
    <x v="2"/>
    <s v="Satisfied"/>
    <s v="Dissatisfied"/>
    <s v="Satisfied"/>
    <s v="Dissatisfied"/>
    <s v="Very Satisfied"/>
  </r>
  <r>
    <s v="10/26/2019 07:50 PM PDT"/>
    <x v="21"/>
    <s v="Base Scenario"/>
    <s v="Yes"/>
    <n v="8500000"/>
    <n v="78000000"/>
    <n v="0.109"/>
    <x v="28"/>
    <s v="Very Satisfied"/>
    <s v="Dissatisfied"/>
    <s v="Very Satisfied"/>
    <s v="Satisfied"/>
    <s v="Very Satisfied"/>
  </r>
  <r>
    <s v="10/26/2019 07:44 PM PDT"/>
    <x v="21"/>
    <s v="Base Scenario"/>
    <s v="Yes"/>
    <n v="9000000"/>
    <n v="77000000"/>
    <n v="0.108"/>
    <x v="23"/>
    <s v="Very Satisfied"/>
    <s v="Dissatisfied"/>
    <s v="Very Satisfied"/>
    <s v="Satisfied"/>
    <s v="Very Satisfied"/>
  </r>
  <r>
    <s v="10/26/2019 05:01 PM PDT"/>
    <x v="22"/>
    <s v="Base Scenario"/>
    <s v="Yes"/>
    <n v="8000000"/>
    <n v="74000000"/>
    <n v="0.09"/>
    <x v="29"/>
    <s v="Very Satisfied"/>
    <s v="Dissatisfied"/>
    <s v="Very Satisfied"/>
    <s v="Satisfied"/>
    <s v="Very Satisfied"/>
  </r>
  <r>
    <s v="10/26/2019 04:44 PM PDT"/>
    <x v="22"/>
    <s v="Base Scenario"/>
    <s v="Yes"/>
    <n v="8199999.9999999898"/>
    <n v="72000000"/>
    <n v="9.6000000000000002E-2"/>
    <x v="8"/>
    <s v="Very Satisfied"/>
    <s v="Dissatisfied"/>
    <s v="Very Satisfied"/>
    <s v="Satisfied"/>
    <s v="Very Satisfied"/>
  </r>
  <r>
    <s v="10/26/2019 04:28 PM PDT"/>
    <x v="22"/>
    <s v="Base Scenario"/>
    <s v="Yes"/>
    <n v="8300000"/>
    <n v="73000000"/>
    <n v="8.3000000000000004E-2"/>
    <x v="26"/>
    <s v="Very Satisfied"/>
    <s v="Dissatisfied"/>
    <s v="Very Satisfied"/>
    <s v="Satisfied"/>
    <s v="Very Satisfied"/>
  </r>
  <r>
    <s v="10/26/2019 03:23 PM PDT"/>
    <x v="23"/>
    <s v="Base Scenario"/>
    <s v="Yes"/>
    <n v="8900000"/>
    <n v="80000000"/>
    <n v="0.104"/>
    <x v="23"/>
    <s v="Very Satisfied"/>
    <s v="Dissatisfied"/>
    <s v="Very Satisfied"/>
    <s v="Satisfied"/>
    <s v="Very Satisfied"/>
  </r>
  <r>
    <s v="10/26/2019 03:13 PM PDT"/>
    <x v="23"/>
    <s v="Base Scenario"/>
    <s v="Yes"/>
    <n v="8900000"/>
    <n v="80000000"/>
    <n v="0.104"/>
    <x v="23"/>
    <s v="Very Satisfied"/>
    <s v="Dissatisfied"/>
    <s v="Very Satisfied"/>
    <s v="Satisfied"/>
    <s v="Very Satisfied"/>
  </r>
  <r>
    <s v="10/26/2019 03:00 PM PDT"/>
    <x v="23"/>
    <s v="Base Scenario"/>
    <s v="Yes"/>
    <n v="9000000"/>
    <n v="80000000"/>
    <n v="0.104"/>
    <x v="23"/>
    <s v="Very Satisfied"/>
    <s v="Dissatisfied"/>
    <s v="Very Satisfied"/>
    <s v="Satisfied"/>
    <s v="Very Satisfied"/>
  </r>
  <r>
    <s v="10/26/2019 02:57 PM PDT"/>
    <x v="24"/>
    <s v="Base Scenario"/>
    <s v="Yes"/>
    <n v="4900000"/>
    <n v="75000000"/>
    <n v="8.2000000000000003E-2"/>
    <x v="9"/>
    <s v="Very Satisfied"/>
    <s v="Satisfied"/>
    <s v="Very Satisfied"/>
    <s v="Satisfied"/>
    <s v="Very Satisfied"/>
  </r>
  <r>
    <s v="10/26/2019 02:38 PM PDT"/>
    <x v="24"/>
    <s v="Base Scenario"/>
    <s v="Yes"/>
    <n v="3600000"/>
    <n v="68000000"/>
    <n v="8.5000000000000006E-2"/>
    <x v="30"/>
    <s v="Very Satisfied"/>
    <s v="Satisfied"/>
    <s v="Very Satisfied"/>
    <s v="Satisfied"/>
    <s v="Very Satisfied"/>
  </r>
  <r>
    <s v="10/26/2019 02:26 PM PDT"/>
    <x v="0"/>
    <s v="Base Scenario"/>
    <s v="Yes"/>
    <n v="9400000"/>
    <n v="77000000"/>
    <n v="0.10100000000000001"/>
    <x v="6"/>
    <s v="Very Satisfied"/>
    <s v="Satisfied"/>
    <s v="Very Satisfied"/>
    <s v="Satisfied"/>
    <s v="Very Satisfied"/>
  </r>
  <r>
    <s v="10/26/2019 01:37 PM PDT"/>
    <x v="25"/>
    <s v="Base Scenario"/>
    <s v="Yes"/>
    <n v="9900000"/>
    <n v="79000000"/>
    <n v="8.5000000000000006E-2"/>
    <x v="6"/>
    <s v="Very Satisfied"/>
    <s v="Dissatisfied"/>
    <s v="Very Satisfied"/>
    <s v="Satisfied"/>
    <s v="Very Satisfied"/>
  </r>
  <r>
    <s v="10/26/2019 01:06 PM PDT"/>
    <x v="25"/>
    <s v="Base Scenario"/>
    <s v="Yes"/>
    <n v="9800000"/>
    <n v="78000000"/>
    <n v="8.8999999999999996E-2"/>
    <x v="6"/>
    <s v="Very Satisfied"/>
    <s v="Satisfied"/>
    <s v="Very Satisfied"/>
    <s v="Satisfied"/>
    <s v="Very Satisfied"/>
  </r>
  <r>
    <s v="10/26/2019 11:46 AM PDT"/>
    <x v="25"/>
    <s v="Base Scenario"/>
    <s v="Yes"/>
    <n v="9200000"/>
    <n v="77000000"/>
    <n v="0.09"/>
    <x v="28"/>
    <s v="Very Satisfied"/>
    <s v="Dissatisfied"/>
    <s v="Very Satisfied"/>
    <s v="Satisfied"/>
    <s v="Very Satisfied"/>
  </r>
  <r>
    <s v="10/26/2019 11:05 AM PDT"/>
    <x v="7"/>
    <s v="Base Scenario"/>
    <s v="Yes"/>
    <n v="9400000"/>
    <n v="75000000"/>
    <n v="8.6999999999999994E-2"/>
    <x v="2"/>
    <s v="Very Satisfied"/>
    <s v="Dissatisfied"/>
    <s v="Very Satisfied"/>
    <s v="Satisfied"/>
    <s v="Very Satisfied"/>
  </r>
  <r>
    <s v="10/26/2019 10:29 AM PDT"/>
    <x v="26"/>
    <s v="Base Scenario"/>
    <s v="No (2013 Q3)"/>
    <n v="967000"/>
    <n v="22000000"/>
    <n v="5.5E-2"/>
    <x v="31"/>
    <s v="Satisfied"/>
    <s v="Dissatisfied"/>
    <s v="Satisfied"/>
    <s v="Dissatisfied"/>
    <s v="Very Satisfied"/>
  </r>
  <r>
    <s v="10/26/2019 10:10 AM PDT"/>
    <x v="27"/>
    <s v="Base Scenario"/>
    <s v="Fired (2014 Q3)"/>
    <n v="520000"/>
    <n v="35000000"/>
    <n v="4.2999999999999997E-2"/>
    <x v="32"/>
    <s v="Dissatisfied"/>
    <s v="Dissatisfied"/>
    <s v="Dissatisfied"/>
    <s v="Dissatisfied"/>
    <s v="Very Satisfied"/>
  </r>
  <r>
    <s v="10/26/2019 09:56 AM PDT"/>
    <x v="28"/>
    <s v="Base Scenario"/>
    <s v="Yes"/>
    <n v="8800000"/>
    <n v="75000000"/>
    <n v="8.5000000000000006E-2"/>
    <x v="4"/>
    <s v="Very Satisfied"/>
    <s v="Satisfied"/>
    <s v="Very Satisfied"/>
    <s v="Satisfied"/>
    <s v="Very Satisfied"/>
  </r>
  <r>
    <s v="10/26/2019 09:52 AM PDT"/>
    <x v="29"/>
    <s v="Base Scenario"/>
    <s v="Yes"/>
    <n v="3800000"/>
    <n v="61000000"/>
    <n v="8.5000000000000006E-2"/>
    <x v="15"/>
    <s v="Very Satisfied"/>
    <s v="Satisfied"/>
    <s v="Very Satisfied"/>
    <s v="Satisfied"/>
    <s v="Very Satisfied"/>
  </r>
  <r>
    <s v="10/26/2019 09:51 AM PDT"/>
    <x v="27"/>
    <s v="Base Scenario"/>
    <s v="Yes"/>
    <n v="830000"/>
    <n v="41000000"/>
    <n v="3.9E-2"/>
    <x v="33"/>
    <s v="Dissatisfied"/>
    <s v="Dissatisfied"/>
    <s v="Dissatisfied"/>
    <s v="Dissatisfied"/>
    <s v="Very Satisfied"/>
  </r>
  <r>
    <s v="10/26/2019 09:43 AM PDT"/>
    <x v="29"/>
    <s v="Base Scenario"/>
    <s v="Yes"/>
    <n v="5400000"/>
    <n v="70000000"/>
    <n v="0.09"/>
    <x v="34"/>
    <s v="Very Satisfied"/>
    <s v="Satisfied"/>
    <s v="Very Satisfied"/>
    <s v="Satisfied"/>
    <s v="Very Satisfied"/>
  </r>
  <r>
    <s v="10/26/2019 09:40 AM PDT"/>
    <x v="28"/>
    <s v="Base Scenario"/>
    <s v="Yes"/>
    <n v="9200000"/>
    <n v="78000000"/>
    <n v="8.7999999999999995E-2"/>
    <x v="28"/>
    <s v="Very Satisfied"/>
    <s v="Satisfied"/>
    <s v="Very Satisfied"/>
    <s v="Satisfied"/>
    <s v="Very Satisfied"/>
  </r>
  <r>
    <s v="10/26/2019 09:28 AM PDT"/>
    <x v="29"/>
    <s v="Base Scenario"/>
    <s v="Yes"/>
    <n v="6500000"/>
    <n v="75000000"/>
    <n v="9.4E-2"/>
    <x v="25"/>
    <s v="Very Satisfied"/>
    <s v="Dissatisfied"/>
    <s v="Very Satisfied"/>
    <s v="Satisfied"/>
    <s v="Very Satisfied"/>
  </r>
  <r>
    <s v="10/26/2019 09:25 AM PDT"/>
    <x v="27"/>
    <s v="Base Scenario"/>
    <s v="Fired (2014 Q4)"/>
    <n v="-116000"/>
    <n v="34000000"/>
    <n v="4.3999999999999997E-2"/>
    <x v="35"/>
    <s v="Dissatisfied"/>
    <s v="Dissatisfied"/>
    <s v="Dissatisfied"/>
    <s v="Dissatisfied"/>
    <s v="Very Satisfied"/>
  </r>
  <r>
    <s v="10/26/2019 09:15 AM PDT"/>
    <x v="28"/>
    <s v="Base Scenario"/>
    <s v="Yes"/>
    <n v="8700000"/>
    <n v="74000000"/>
    <n v="8.7999999999999995E-2"/>
    <x v="8"/>
    <s v="Very Satisfied"/>
    <s v="Satisfied"/>
    <s v="Very Satisfied"/>
    <s v="Satisfied"/>
    <s v="Very Satisfied"/>
  </r>
  <r>
    <s v="10/26/2019 08:26 AM PDT"/>
    <x v="30"/>
    <s v="Base Scenario"/>
    <s v="Yes"/>
    <n v="5600000"/>
    <n v="68000000"/>
    <n v="6.9000000000000006E-2"/>
    <x v="20"/>
    <s v="Very Satisfied"/>
    <s v="Dissatisfied"/>
    <s v="Satisfied"/>
    <s v="Dissatisfied"/>
    <s v="Very Satisfied"/>
  </r>
  <r>
    <s v="10/26/2019 08:11 AM PDT"/>
    <x v="30"/>
    <s v="Base Scenario"/>
    <s v="Yes"/>
    <n v="5300000"/>
    <n v="66000000"/>
    <n v="5.6000000000000001E-2"/>
    <x v="30"/>
    <s v="Satisfied"/>
    <s v="Dissatisfied"/>
    <s v="Satisfied"/>
    <s v="Dissatisfied"/>
    <s v="Very Satisfied"/>
  </r>
  <r>
    <s v="10/26/2019 07:50 AM PDT"/>
    <x v="30"/>
    <s v="Base Scenario"/>
    <s v="Yes"/>
    <n v="6700000"/>
    <n v="70000000"/>
    <n v="8.1000000000000003E-2"/>
    <x v="7"/>
    <s v="Very Satisfied"/>
    <s v="Dissatisfied"/>
    <s v="Very Satisfied"/>
    <s v="Satisfied"/>
    <s v="Very Satisfied"/>
  </r>
  <r>
    <s v="10/26/2019 07:12 AM PDT"/>
    <x v="31"/>
    <s v="Base Scenario"/>
    <s v="Yes"/>
    <n v="10000000"/>
    <n v="86000000"/>
    <n v="0.1"/>
    <x v="0"/>
    <s v="Very Satisfied"/>
    <s v="Dissatisfied"/>
    <s v="Very Satisfied"/>
    <s v="Satisfied"/>
    <s v="Very Satisfied"/>
  </r>
  <r>
    <s v="10/26/2019 07:10 AM PDT"/>
    <x v="32"/>
    <s v="Base Scenario"/>
    <s v="Yes"/>
    <n v="11000000"/>
    <n v="71000000"/>
    <n v="7.1999999999999995E-2"/>
    <x v="2"/>
    <s v="Very Satisfied"/>
    <s v="Dissatisfied"/>
    <s v="Very Satisfied"/>
    <s v="Dissatisfied"/>
    <s v="Very Satisfied"/>
  </r>
  <r>
    <s v="10/26/2019 06:56 AM PDT"/>
    <x v="32"/>
    <s v="Base Scenario"/>
    <s v="Yes"/>
    <n v="12000000"/>
    <n v="72000000"/>
    <n v="7.4999999999999997E-2"/>
    <x v="28"/>
    <s v="Very Satisfied"/>
    <s v="Dissatisfied"/>
    <s v="Very Satisfied"/>
    <s v="Satisfied"/>
    <s v="Very Satisfied"/>
  </r>
  <r>
    <s v="10/25/2019 08:48 PM PDT"/>
    <x v="33"/>
    <s v="Base Scenario"/>
    <s v="Yes"/>
    <n v="8500000"/>
    <n v="73000000"/>
    <n v="9.6000000000000002E-2"/>
    <x v="11"/>
    <s v="Very Satisfied"/>
    <s v="Dissatisfied"/>
    <s v="Very Satisfied"/>
    <s v="Satisfied"/>
    <s v="Very Satisfied"/>
  </r>
  <r>
    <s v="10/25/2019 07:38 PM PDT"/>
    <x v="34"/>
    <s v="Base Scenario"/>
    <s v="Yes"/>
    <n v="11000000"/>
    <n v="92000000"/>
    <n v="0.108"/>
    <x v="36"/>
    <s v="Very Satisfied"/>
    <s v="Dissatisfied"/>
    <s v="Very Satisfied"/>
    <s v="Satisfied"/>
    <s v="Very Satisfied"/>
  </r>
  <r>
    <s v="10/25/2019 07:33 PM PDT"/>
    <x v="34"/>
    <s v="Base Scenario"/>
    <s v="Yes"/>
    <n v="12000000"/>
    <n v="92000000"/>
    <n v="0.108"/>
    <x v="36"/>
    <s v="Very Satisfied"/>
    <s v="Dissatisfied"/>
    <s v="Very Satisfied"/>
    <s v="Satisfied"/>
    <s v="Very Satisfied"/>
  </r>
  <r>
    <s v="10/25/2019 07:14 PM PDT"/>
    <x v="34"/>
    <s v="Base Scenario"/>
    <s v="Yes"/>
    <n v="12000000"/>
    <n v="92000000"/>
    <n v="0.109"/>
    <x v="36"/>
    <s v="Very Satisfied"/>
    <s v="Dissatisfied"/>
    <s v="Very Satisfied"/>
    <s v="Satisfied"/>
    <s v="Very Satisfied"/>
  </r>
  <r>
    <s v="10/25/2019 07:01 PM PDT"/>
    <x v="35"/>
    <s v="Base Scenario"/>
    <s v="Yes"/>
    <n v="9800000"/>
    <n v="63000000"/>
    <n v="6.9000000000000006E-2"/>
    <x v="8"/>
    <s v="Very Satisfied"/>
    <s v="Dissatisfied"/>
    <s v="Very Satisfied"/>
    <s v="Satisfied"/>
    <s v="Very Satisfied"/>
  </r>
  <r>
    <s v="10/25/2019 06:52 PM PDT"/>
    <x v="35"/>
    <s v="Base Scenario"/>
    <s v="Yes"/>
    <n v="12000000"/>
    <n v="69000000"/>
    <n v="7.8E-2"/>
    <x v="2"/>
    <s v="Very Satisfied"/>
    <s v="Dissatisfied"/>
    <s v="Very Satisfied"/>
    <s v="Satisfied"/>
    <s v="Very Satisfied"/>
  </r>
  <r>
    <s v="10/25/2019 06:41 PM PDT"/>
    <x v="35"/>
    <s v="Base Scenario"/>
    <s v="Yes"/>
    <n v="11000000"/>
    <n v="69000000"/>
    <n v="7.6999999999999999E-2"/>
    <x v="28"/>
    <s v="Very Satisfied"/>
    <s v="Dissatisfied"/>
    <s v="Very Satisfied"/>
    <s v="Satisfied"/>
    <s v="Very Satisfied"/>
  </r>
  <r>
    <s v="10/25/2019 06:25 PM PDT"/>
    <x v="24"/>
    <s v="Base Scenario"/>
    <s v="Fired (2014 Q1)"/>
    <n v="211000"/>
    <n v="23000000"/>
    <n v="3.1E-2"/>
    <x v="32"/>
    <s v="Satisfied"/>
    <s v="Dissatisfied"/>
    <s v="Dissatisfied"/>
    <s v="Dissatisfied"/>
    <s v="Very Satisfied"/>
  </r>
  <r>
    <s v="10/25/2019 05:50 PM PDT"/>
    <x v="36"/>
    <s v="Base Scenario"/>
    <s v="Yes"/>
    <n v="11000000"/>
    <n v="92000000"/>
    <n v="0.113"/>
    <x v="36"/>
    <s v="Very Satisfied"/>
    <s v="Dissatisfied"/>
    <s v="Very Satisfied"/>
    <s v="Satisfied"/>
    <s v="Very Satisfied"/>
  </r>
  <r>
    <s v="10/25/2019 05:39 PM PDT"/>
    <x v="20"/>
    <s v="Base Scenario"/>
    <s v="Yes"/>
    <n v="7600000"/>
    <n v="77000000"/>
    <n v="8.4000000000000005E-2"/>
    <x v="29"/>
    <s v="Very Satisfied"/>
    <s v="Satisfied"/>
    <s v="Very Satisfied"/>
    <s v="Satisfied"/>
    <s v="Very Satisfied"/>
  </r>
  <r>
    <s v="10/25/2019 05:08 PM PDT"/>
    <x v="19"/>
    <s v="Base Scenario"/>
    <s v="Yes"/>
    <n v="10000000"/>
    <n v="75000000"/>
    <n v="9.5000000000000001E-2"/>
    <x v="6"/>
    <s v="Very Satisfied"/>
    <s v="Dissatisfied"/>
    <s v="Very Satisfied"/>
    <s v="Satisfied"/>
    <s v="Very Satisfied"/>
  </r>
  <r>
    <s v="10/25/2019 04:00 PM PDT"/>
    <x v="37"/>
    <s v="Base Scenario"/>
    <s v="Yes"/>
    <n v="8300000"/>
    <n v="74000000"/>
    <n v="7.5999999999999998E-2"/>
    <x v="29"/>
    <s v="Very Satisfied"/>
    <s v="Satisfied"/>
    <s v="Very Satisfied"/>
    <s v="Satisfied"/>
    <s v="Very Satisfied"/>
  </r>
  <r>
    <s v="10/25/2019 03:55 PM PDT"/>
    <x v="38"/>
    <s v="Base Scenario"/>
    <s v="Yes"/>
    <n v="8100000"/>
    <n v="74000000"/>
    <n v="9.4E-2"/>
    <x v="8"/>
    <s v="Very Satisfied"/>
    <s v="Dissatisfied"/>
    <s v="Very Satisfied"/>
    <s v="Satisfied"/>
    <s v="Very Satisfied"/>
  </r>
  <r>
    <s v="10/25/2019 03:55 PM PDT"/>
    <x v="37"/>
    <s v="Base Scenario"/>
    <s v="Yes"/>
    <n v="9100000"/>
    <n v="78000000"/>
    <n v="9.6000000000000002E-2"/>
    <x v="28"/>
    <s v="Very Satisfied"/>
    <s v="Satisfied"/>
    <s v="Very Satisfied"/>
    <s v="Satisfied"/>
    <s v="Very Satisfied"/>
  </r>
  <r>
    <s v="10/25/2019 03:46 PM PDT"/>
    <x v="37"/>
    <s v="Base Scenario"/>
    <s v="Yes"/>
    <n v="9000000"/>
    <n v="74000000"/>
    <n v="9.4E-2"/>
    <x v="4"/>
    <s v="Very Satisfied"/>
    <s v="Dissatisfied"/>
    <s v="Very Satisfied"/>
    <s v="Satisfied"/>
    <s v="Very Satisfied"/>
  </r>
  <r>
    <s v="10/25/2019 03:41 PM PDT"/>
    <x v="39"/>
    <s v="Base Scenario"/>
    <s v="Yes"/>
    <n v="9500000"/>
    <n v="76000000"/>
    <n v="9.9000000000000005E-2"/>
    <x v="23"/>
    <s v="Very Satisfied"/>
    <s v="Dissatisfied"/>
    <s v="Very Satisfied"/>
    <s v="Satisfied"/>
    <s v="Very Satisfied"/>
  </r>
  <r>
    <s v="10/25/2019 03:39 PM PDT"/>
    <x v="38"/>
    <s v="Base Scenario"/>
    <s v="Yes"/>
    <n v="8000000"/>
    <n v="73000000"/>
    <n v="0.09"/>
    <x v="29"/>
    <s v="Very Satisfied"/>
    <s v="Dissatisfied"/>
    <s v="Very Satisfied"/>
    <s v="Satisfied"/>
    <s v="Very Satisfied"/>
  </r>
  <r>
    <s v="10/25/2019 03:18 PM PDT"/>
    <x v="39"/>
    <s v="Base Scenario"/>
    <s v="Yes"/>
    <n v="9400000"/>
    <n v="77000000"/>
    <n v="0.10100000000000001"/>
    <x v="23"/>
    <s v="Very Satisfied"/>
    <s v="Dissatisfied"/>
    <s v="Very Satisfied"/>
    <s v="Satisfied"/>
    <s v="Very Satisfied"/>
  </r>
  <r>
    <s v="10/25/2019 03:14 PM PDT"/>
    <x v="40"/>
    <s v="Base Scenario"/>
    <s v="Yes"/>
    <n v="2800000"/>
    <n v="56000000"/>
    <n v="0.06"/>
    <x v="37"/>
    <s v="Very Satisfied"/>
    <s v="Dissatisfied"/>
    <s v="Satisfied"/>
    <s v="Dissatisfied"/>
    <s v="Very Satisfied"/>
  </r>
  <r>
    <s v="10/25/2019 03:12 PM PDT"/>
    <x v="38"/>
    <s v="Base Scenario"/>
    <s v="Yes"/>
    <n v="8199999.9999999898"/>
    <n v="74000000"/>
    <n v="0.09"/>
    <x v="8"/>
    <s v="Very Satisfied"/>
    <s v="Dissatisfied"/>
    <s v="Very Satisfied"/>
    <s v="Satisfied"/>
    <s v="Very Satisfied"/>
  </r>
  <r>
    <s v="10/25/2019 02:59 PM PDT"/>
    <x v="40"/>
    <s v="Base Scenario"/>
    <s v="Yes"/>
    <n v="12000000"/>
    <n v="87000000"/>
    <n v="0.109"/>
    <x v="19"/>
    <s v="Very Satisfied"/>
    <s v="Dissatisfied"/>
    <s v="Very Satisfied"/>
    <s v="Satisfied"/>
    <s v="Very Satisfied"/>
  </r>
  <r>
    <s v="10/25/2019 02:44 PM PDT"/>
    <x v="39"/>
    <s v="Base Scenario"/>
    <s v="Yes"/>
    <n v="7700000"/>
    <n v="69000000"/>
    <n v="8.8999999999999996E-2"/>
    <x v="21"/>
    <s v="Very Satisfied"/>
    <s v="Dissatisfied"/>
    <s v="Very Satisfied"/>
    <s v="Satisfied"/>
    <s v="Very Satisfied"/>
  </r>
  <r>
    <s v="10/25/2019 02:23 PM PDT"/>
    <x v="36"/>
    <s v="Base Scenario"/>
    <s v="Yes"/>
    <n v="11000000"/>
    <n v="93000000"/>
    <n v="0.113"/>
    <x v="38"/>
    <s v="Very Satisfied"/>
    <s v="Dissatisfied"/>
    <s v="Very Satisfied"/>
    <s v="Satisfied"/>
    <s v="Very Satisfied"/>
  </r>
  <r>
    <s v="10/25/2019 02:06 PM PDT"/>
    <x v="36"/>
    <s v="Base Scenario"/>
    <s v="Yes"/>
    <n v="11000000"/>
    <n v="90000000"/>
    <n v="0.11"/>
    <x v="19"/>
    <s v="Very Satisfied"/>
    <s v="Dissatisfied"/>
    <s v="Very Satisfied"/>
    <s v="Satisfied"/>
    <s v="Very Satisfied"/>
  </r>
  <r>
    <s v="10/25/2019 01:14 PM PDT"/>
    <x v="4"/>
    <s v="Base Scenario"/>
    <s v="Yes"/>
    <n v="10000000"/>
    <n v="83000000"/>
    <n v="0.105"/>
    <x v="0"/>
    <s v="Very Satisfied"/>
    <s v="Satisfied"/>
    <s v="Very Satisfied"/>
    <s v="Satisfied"/>
    <s v="Very Satisfied"/>
  </r>
  <r>
    <s v="10/25/2019 12:52 AM PDT"/>
    <x v="33"/>
    <s v="Base Scenario"/>
    <s v="Yes"/>
    <n v="9200000"/>
    <n v="76000000"/>
    <n v="9.9000000000000005E-2"/>
    <x v="23"/>
    <s v="Very Satisfied"/>
    <s v="Dissatisfied"/>
    <s v="Very Satisfied"/>
    <s v="Satisfied"/>
    <s v="Very Satisfied"/>
  </r>
  <r>
    <s v="10/25/2019 12:36 AM PDT"/>
    <x v="40"/>
    <s v="Base Scenario"/>
    <s v="Yes"/>
    <n v="12000000"/>
    <n v="89000000"/>
    <n v="0.105"/>
    <x v="19"/>
    <s v="Very Satisfied"/>
    <s v="Dissatisfied"/>
    <s v="Very Satisfied"/>
    <s v="Satisfied"/>
    <s v="Very Satisfied"/>
  </r>
  <r>
    <s v="10/25/2019 11:51 AM PDT"/>
    <x v="33"/>
    <s v="Base Scenario"/>
    <s v="Yes"/>
    <n v="7200000"/>
    <n v="67000000"/>
    <n v="7.6999999999999999E-2"/>
    <x v="7"/>
    <s v="Very Satisfied"/>
    <s v="Dissatisfied"/>
    <s v="Very Satisfied"/>
    <s v="Satisfied"/>
    <s v="Very Satisfied"/>
  </r>
  <r>
    <s v="10/25/2019 11:48 AM PDT"/>
    <x v="41"/>
    <s v="Base Scenario"/>
    <s v="No (2013 Q2)"/>
    <n v="822000"/>
    <n v="19000000"/>
    <n v="5.3999999999999999E-2"/>
    <x v="31"/>
    <s v="Dissatisfied"/>
    <s v="Dissatisfied"/>
    <s v="Dissatisfied"/>
    <s v="Dissatisfied"/>
    <s v="Satisfied"/>
  </r>
  <r>
    <s v="10/25/2019 11:46 AM PDT"/>
    <x v="42"/>
    <s v="Base Scenario"/>
    <s v="Yes"/>
    <n v="12000000"/>
    <n v="93000000"/>
    <n v="9.8000000000000004E-2"/>
    <x v="19"/>
    <s v="Very Satisfied"/>
    <s v="Dissatisfied"/>
    <s v="Very Satisfied"/>
    <s v="Satisfied"/>
    <s v="Very Satisfied"/>
  </r>
  <r>
    <s v="10/25/2019 11:41 AM PDT"/>
    <x v="8"/>
    <s v="Base Scenario"/>
    <s v="Yes"/>
    <n v="8800000"/>
    <n v="89000000"/>
    <n v="0.11"/>
    <x v="14"/>
    <s v="Very Satisfied"/>
    <s v="Satisfied"/>
    <s v="Very Satisfied"/>
    <s v="Satisfied"/>
    <s v="Very Satisfied"/>
  </r>
  <r>
    <s v="10/25/2019 11:27 AM PDT"/>
    <x v="43"/>
    <s v="Base Scenario"/>
    <s v="Yes"/>
    <n v="9700000"/>
    <n v="77000000"/>
    <n v="8.8999999999999996E-2"/>
    <x v="23"/>
    <s v="Very Satisfied"/>
    <s v="Dissatisfied"/>
    <s v="Very Satisfied"/>
    <s v="Satisfied"/>
    <s v="Very Satisfied"/>
  </r>
  <r>
    <s v="10/25/2019 11:23 AM PDT"/>
    <x v="43"/>
    <s v="Base Scenario"/>
    <s v="Yes"/>
    <n v="9200000"/>
    <n v="76000000"/>
    <n v="8.5000000000000006E-2"/>
    <x v="2"/>
    <s v="Very Satisfied"/>
    <s v="Dissatisfied"/>
    <s v="Very Satisfied"/>
    <s v="Satisfied"/>
    <s v="Very Satisfied"/>
  </r>
  <r>
    <s v="10/25/2019 11:19 AM PDT"/>
    <x v="43"/>
    <s v="Base Scenario"/>
    <s v="Yes"/>
    <n v="9800000"/>
    <n v="77000000"/>
    <n v="8.8999999999999996E-2"/>
    <x v="6"/>
    <s v="Very Satisfied"/>
    <s v="Dissatisfied"/>
    <s v="Very Satisfied"/>
    <s v="Satisfied"/>
    <s v="Very Satisfied"/>
  </r>
  <r>
    <s v="10/25/2019 11:17 AM PDT"/>
    <x v="42"/>
    <s v="Base Scenario"/>
    <s v="Yes"/>
    <n v="12000000"/>
    <n v="92000000"/>
    <n v="0.10299999999999999"/>
    <x v="19"/>
    <s v="Very Satisfied"/>
    <s v="Dissatisfied"/>
    <s v="Very Satisfied"/>
    <s v="Satisfied"/>
    <s v="Very Satisfied"/>
  </r>
  <r>
    <s v="10/25/2019 10:49 AM PDT"/>
    <x v="44"/>
    <s v="Base Scenario"/>
    <s v="Yes"/>
    <n v="5700000"/>
    <n v="75000000"/>
    <n v="0.09"/>
    <x v="7"/>
    <s v="Very Satisfied"/>
    <s v="Satisfied"/>
    <s v="Very Satisfied"/>
    <s v="Satisfied"/>
    <s v="Very Satisfied"/>
  </r>
  <r>
    <s v="10/25/2019 10:35 AM PDT"/>
    <x v="42"/>
    <s v="Base Scenario"/>
    <s v="Yes"/>
    <n v="13000000"/>
    <n v="87000000"/>
    <n v="9.1999999999999998E-2"/>
    <x v="5"/>
    <s v="Very Satisfied"/>
    <s v="Dissatisfied"/>
    <s v="Very Satisfied"/>
    <s v="Satisfied"/>
    <s v="Very Satisfied"/>
  </r>
  <r>
    <s v="10/25/2019 09:55 AM PDT"/>
    <x v="45"/>
    <s v="Base Scenario"/>
    <s v="Yes"/>
    <n v="6900000"/>
    <n v="77000000"/>
    <n v="8.1000000000000003E-2"/>
    <x v="25"/>
    <s v="Very Satisfied"/>
    <s v="Dissatisfied"/>
    <s v="Very Satisfied"/>
    <s v="Satisfied"/>
    <s v="Very Satisfied"/>
  </r>
  <r>
    <s v="10/25/2019 09:31 AM PDT"/>
    <x v="45"/>
    <s v="Base Scenario"/>
    <s v="Yes"/>
    <n v="6200000"/>
    <n v="75000000"/>
    <n v="8.7999999999999995E-2"/>
    <x v="7"/>
    <s v="Very Satisfied"/>
    <s v="Dissatisfied"/>
    <s v="Very Satisfied"/>
    <s v="Satisfied"/>
    <s v="Very Satisfied"/>
  </r>
  <r>
    <s v="10/25/2019 09:27 AM PDT"/>
    <x v="44"/>
    <s v="Base Scenario"/>
    <s v="Yes"/>
    <n v="6800000"/>
    <n v="85000000"/>
    <n v="0.106"/>
    <x v="11"/>
    <s v="Very Satisfied"/>
    <s v="Satisfied"/>
    <s v="Very Satisfied"/>
    <s v="Satisfied"/>
    <s v="Very Satisfied"/>
  </r>
  <r>
    <s v="10/25/2019 09:19 AM PDT"/>
    <x v="45"/>
    <s v="Base Scenario"/>
    <s v="Yes"/>
    <n v="4900000"/>
    <n v="69000000"/>
    <n v="7.4999999999999997E-2"/>
    <x v="12"/>
    <s v="Very Satisfied"/>
    <s v="Dissatisfied"/>
    <s v="Very Satisfied"/>
    <s v="Satisfied"/>
    <s v="Very Satisfied"/>
  </r>
  <r>
    <s v="10/25/2019 08:59 AM PDT"/>
    <x v="46"/>
    <s v="Base Scenario"/>
    <s v="Yes"/>
    <n v="10000000"/>
    <n v="86000000"/>
    <n v="0.105"/>
    <x v="24"/>
    <s v="Very Satisfied"/>
    <s v="Satisfied"/>
    <s v="Very Satisfied"/>
    <s v="Satisfied"/>
    <s v="Very Satisfied"/>
  </r>
  <r>
    <s v="10/25/2019 08:40 AM PDT"/>
    <x v="47"/>
    <s v="Base Scenario"/>
    <s v="Yes"/>
    <n v="9700000"/>
    <n v="81000000"/>
    <n v="0.10299999999999999"/>
    <x v="6"/>
    <s v="Very Satisfied"/>
    <s v="Dissatisfied"/>
    <s v="Very Satisfied"/>
    <s v="Satisfied"/>
    <s v="Very Satisfied"/>
  </r>
  <r>
    <s v="10/25/2019 08:25 AM PDT"/>
    <x v="47"/>
    <s v="Base Scenario"/>
    <s v="Yes"/>
    <n v="10000000"/>
    <n v="84000000"/>
    <n v="0.11"/>
    <x v="5"/>
    <s v="Very Satisfied"/>
    <s v="Dissatisfied"/>
    <s v="Very Satisfied"/>
    <s v="Satisfied"/>
    <s v="Very Satisfied"/>
  </r>
  <r>
    <s v="10/25/2019 08:20 AM PDT"/>
    <x v="42"/>
    <s v="Base Scenario"/>
    <s v="Yes"/>
    <n v="12000000"/>
    <n v="91000000"/>
    <n v="8.5999999999999993E-2"/>
    <x v="0"/>
    <s v="Very Satisfied"/>
    <s v="Dissatisfied"/>
    <s v="Very Satisfied"/>
    <s v="Dissatisfied"/>
    <s v="Very Satisfied"/>
  </r>
  <r>
    <s v="10/25/2019 08:13 AM PDT"/>
    <x v="46"/>
    <s v="Base Scenario"/>
    <s v="Yes"/>
    <n v="9800000"/>
    <n v="78000000"/>
    <n v="9.7000000000000003E-2"/>
    <x v="10"/>
    <s v="Very Satisfied"/>
    <s v="Satisfied"/>
    <s v="Very Satisfied"/>
    <s v="Satisfied"/>
    <s v="Very Satisfied"/>
  </r>
  <r>
    <s v="10/25/2019 08:09 AM PDT"/>
    <x v="47"/>
    <s v="Base Scenario"/>
    <s v="Yes"/>
    <n v="10000000"/>
    <n v="84000000"/>
    <n v="0.111"/>
    <x v="5"/>
    <s v="Very Satisfied"/>
    <s v="Dissatisfied"/>
    <s v="Very Satisfied"/>
    <s v="Satisfied"/>
    <s v="Very Satisfied"/>
  </r>
  <r>
    <s v="10/25/2019 07:52 AM PDT"/>
    <x v="44"/>
    <s v="Base Scenario"/>
    <s v="Yes"/>
    <n v="6200000"/>
    <n v="68000000"/>
    <n v="6.7000000000000004E-2"/>
    <x v="39"/>
    <s v="Very Satisfied"/>
    <s v="Satisfied"/>
    <s v="Very Satisfied"/>
    <s v="Satisfied"/>
    <s v="Very Satisfied"/>
  </r>
  <r>
    <s v="10/25/2019 07:43 AM PDT"/>
    <x v="48"/>
    <s v="Base Scenario"/>
    <s v="Yes"/>
    <n v="10000000"/>
    <n v="67000000"/>
    <n v="8.4000000000000005E-2"/>
    <x v="4"/>
    <s v="Very Satisfied"/>
    <s v="Dissatisfied"/>
    <s v="Very Satisfied"/>
    <s v="Satisfied"/>
    <s v="Very Satisfied"/>
  </r>
  <r>
    <s v="10/25/2019 07:40 AM PDT"/>
    <x v="46"/>
    <s v="Base Scenario"/>
    <s v="Yes"/>
    <n v="11000000"/>
    <n v="90000000"/>
    <n v="0.104"/>
    <x v="19"/>
    <s v="Very Satisfied"/>
    <s v="Dissatisfied"/>
    <s v="Very Satisfied"/>
    <s v="Satisfied"/>
    <s v="Very Satisfied"/>
  </r>
  <r>
    <s v="10/25/2019 07:34 AM PDT"/>
    <x v="48"/>
    <s v="Base Scenario"/>
    <s v="Yes"/>
    <n v="10000000"/>
    <n v="72000000"/>
    <n v="9.5000000000000001E-2"/>
    <x v="23"/>
    <s v="Very Satisfied"/>
    <s v="Dissatisfied"/>
    <s v="Very Satisfied"/>
    <s v="Satisfied"/>
    <s v="Very Satisfied"/>
  </r>
  <r>
    <s v="10/25/2019 07:23 AM PDT"/>
    <x v="48"/>
    <s v="Base Scenario"/>
    <s v="Yes"/>
    <n v="11000000"/>
    <n v="69000000"/>
    <n v="8.6999999999999994E-2"/>
    <x v="28"/>
    <s v="Very Satisfied"/>
    <s v="Dissatisfied"/>
    <s v="Very Satisfied"/>
    <s v="Satisfied"/>
    <s v="Very Satisfie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m/>
    <x v="0"/>
    <m/>
    <m/>
    <m/>
    <m/>
    <m/>
    <m/>
  </r>
  <r>
    <s v="11/2/2019 04:36 PM PDT"/>
    <x v="1"/>
    <s v="Base Scenario"/>
    <s v="Yes"/>
    <n v="12000000"/>
    <n v="90000000"/>
    <n v="0.105"/>
    <n v="93"/>
  </r>
  <r>
    <s v="11/2/2019 12:24 AM PDT"/>
    <x v="1"/>
    <s v="Base Scenario"/>
    <s v="Yes"/>
    <n v="13000000"/>
    <n v="81000000"/>
    <n v="9.8000000000000004E-2"/>
    <n v="90"/>
  </r>
  <r>
    <s v="11/2/2019 12:06 AM PDT"/>
    <x v="1"/>
    <s v="Base Scenario"/>
    <s v="Yes"/>
    <n v="11000000"/>
    <n v="82000000"/>
    <n v="9.6000000000000002E-2"/>
    <n v="90"/>
  </r>
  <r>
    <s v="11/3/2019 06:08 PM PST"/>
    <x v="2"/>
    <s v="Base Scenario"/>
    <s v="Yes"/>
    <n v="6200000"/>
    <n v="69000000"/>
    <n v="8.4000000000000005E-2"/>
    <n v="74"/>
  </r>
  <r>
    <s v="11/3/2019 06:01 PM PST"/>
    <x v="2"/>
    <s v="Base Scenario"/>
    <s v="Yes"/>
    <n v="5600000"/>
    <n v="63000000"/>
    <n v="7.3999999999999996E-2"/>
    <n v="69"/>
  </r>
  <r>
    <s v="11/3/2019 05:52 PM PST"/>
    <x v="2"/>
    <s v="Base Scenario"/>
    <s v="Yes"/>
    <n v="5700000"/>
    <n v="64000000"/>
    <n v="7.1999999999999995E-2"/>
    <n v="70"/>
  </r>
  <r>
    <s v="11/3/2019 10:00 PM PST"/>
    <x v="3"/>
    <s v="Base Scenario"/>
    <s v="Yes"/>
    <n v="6400000"/>
    <n v="60000000"/>
    <n v="6.8000000000000005E-2"/>
    <n v="70"/>
  </r>
  <r>
    <s v="11/1/2019 10:56 PM PDT"/>
    <x v="3"/>
    <s v="Base Scenario"/>
    <s v="Yes"/>
    <n v="4900000"/>
    <n v="56000000"/>
    <n v="5.5E-2"/>
    <n v="62"/>
  </r>
  <r>
    <s v="10/31/2019 07:52 PM PDT"/>
    <x v="3"/>
    <s v="Base Scenario"/>
    <s v="Yes"/>
    <n v="3800000"/>
    <n v="51000000"/>
    <n v="0.05"/>
    <n v="55"/>
  </r>
  <r>
    <s v="11/1/2019 02:35 PM PDT"/>
    <x v="4"/>
    <s v="Base Scenario"/>
    <s v="Yes"/>
    <n v="11000000"/>
    <n v="80000000"/>
    <n v="9.9000000000000005E-2"/>
    <n v="90"/>
  </r>
  <r>
    <s v="11/1/2019 02:31 PM PDT"/>
    <x v="4"/>
    <s v="Base Scenario"/>
    <s v="Yes"/>
    <n v="11000000"/>
    <n v="79000000"/>
    <n v="9.8000000000000004E-2"/>
    <n v="89"/>
  </r>
  <r>
    <s v="11/1/2019 02:25 PM PDT"/>
    <x v="4"/>
    <s v="Base Scenario"/>
    <s v="Yes"/>
    <n v="11000000"/>
    <n v="77000000"/>
    <n v="9.5000000000000001E-2"/>
    <n v="88"/>
  </r>
  <r>
    <s v="11/3/2019 02:18 PM PST"/>
    <x v="5"/>
    <s v="Base Scenario"/>
    <s v="Yes"/>
    <n v="12000000"/>
    <n v="88000000"/>
    <n v="0.107"/>
    <n v="93"/>
  </r>
  <r>
    <s v="11/3/2019 02:14 PM PST"/>
    <x v="5"/>
    <s v="Base Scenario"/>
    <s v="Yes"/>
    <n v="11000000"/>
    <n v="80000000"/>
    <n v="0.109"/>
    <n v="90"/>
  </r>
  <r>
    <s v="11/3/2019 02:08 PM PST"/>
    <x v="5"/>
    <s v="Base Scenario"/>
    <s v="Yes"/>
    <n v="10000000"/>
    <n v="75000000"/>
    <n v="0.109"/>
    <n v="89"/>
  </r>
  <r>
    <s v="11/2/2019 06:02 PM PDT"/>
    <x v="6"/>
    <s v="Base Scenario"/>
    <s v="Yes"/>
    <n v="7800000"/>
    <n v="96000000"/>
    <n v="0.12"/>
    <n v="89"/>
  </r>
  <r>
    <s v="11/2/2019 05:32 PM PDT"/>
    <x v="6"/>
    <s v="Base Scenario"/>
    <s v="Yes"/>
    <n v="8900000"/>
    <n v="91000000"/>
    <n v="0.111"/>
    <n v="91"/>
  </r>
  <r>
    <s v="11/1/2019 04:16 PM PDT"/>
    <x v="6"/>
    <s v="Base Scenario"/>
    <s v="Yes"/>
    <n v="8100000"/>
    <n v="65000000"/>
    <n v="9.7000000000000003E-2"/>
    <n v="7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n v="1"/>
    <s v="Thomas Fanciullo"/>
    <x v="0"/>
    <n v="0"/>
  </r>
  <r>
    <n v="2"/>
    <s v="Arcadio Jarquin"/>
    <x v="1"/>
    <n v="60"/>
  </r>
  <r>
    <n v="3"/>
    <s v="Sarah Norton"/>
    <x v="2"/>
    <n v="75.555555555555557"/>
  </r>
  <r>
    <n v="4"/>
    <s v="Tyler James"/>
    <x v="3"/>
    <n v="77.037037037037038"/>
  </r>
  <r>
    <n v="5"/>
    <s v="Clayton Johnson"/>
    <x v="4"/>
    <n v="80"/>
  </r>
  <r>
    <n v="6"/>
    <s v="Jerry Allsen"/>
    <x v="5"/>
    <n v="80.740740740740733"/>
  </r>
  <r>
    <n v="7"/>
    <s v="Kevin Winn"/>
    <x v="6"/>
    <n v="81.481481481481481"/>
  </r>
  <r>
    <n v="8"/>
    <s v="Chris Johnson"/>
    <x v="7"/>
    <n v="82.962962962962962"/>
  </r>
  <r>
    <n v="9"/>
    <s v="Perryl Libardo"/>
    <x v="7"/>
    <n v="82.962962962962962"/>
  </r>
  <r>
    <n v="10"/>
    <s v="Kat Pressler"/>
    <x v="8"/>
    <n v="84.444444444444443"/>
  </r>
  <r>
    <n v="11"/>
    <s v="John Anderson"/>
    <x v="9"/>
    <n v="85.18518518518519"/>
  </r>
  <r>
    <n v="12"/>
    <s v="Christopher Jimenez"/>
    <x v="10"/>
    <n v="86.666666666666671"/>
  </r>
  <r>
    <n v="13"/>
    <s v="Garey Salinas"/>
    <x v="10"/>
    <n v="86.666666666666671"/>
  </r>
  <r>
    <n v="14"/>
    <s v="Kenta Tsubakiyamaenta"/>
    <x v="11"/>
    <n v="88.888888888888886"/>
  </r>
  <r>
    <n v="15"/>
    <s v="Daniel Wilkinson"/>
    <x v="12"/>
    <n v="89.629629629629633"/>
  </r>
  <r>
    <n v="16"/>
    <s v="Gregory Jones"/>
    <x v="12"/>
    <n v="89.629629629629633"/>
  </r>
  <r>
    <n v="17"/>
    <s v="Krystal Roberts"/>
    <x v="12"/>
    <n v="89.629629629629633"/>
  </r>
  <r>
    <n v="18"/>
    <s v="Christopher Martin"/>
    <x v="13"/>
    <n v="90.370370370370367"/>
  </r>
  <r>
    <n v="19"/>
    <s v="Jason Hannam"/>
    <x v="14"/>
    <n v="91.851851851851848"/>
  </r>
  <r>
    <n v="20"/>
    <s v="Justin Stephens"/>
    <x v="14"/>
    <n v="91.851851851851848"/>
  </r>
  <r>
    <n v="21"/>
    <s v="Bill Williams"/>
    <x v="15"/>
    <n v="92.592592592592595"/>
  </r>
  <r>
    <n v="22"/>
    <s v="Michael Bloomfield"/>
    <x v="15"/>
    <n v="92.592592592592595"/>
  </r>
  <r>
    <n v="23"/>
    <s v="Stacey Moore"/>
    <x v="15"/>
    <n v="92.592592592592595"/>
  </r>
  <r>
    <n v="24"/>
    <s v="Toussaint Helm"/>
    <x v="15"/>
    <n v="92.592592592592595"/>
  </r>
  <r>
    <n v="25"/>
    <s v="Brittany Bane"/>
    <x v="16"/>
    <n v="93.333333333333343"/>
  </r>
  <r>
    <n v="26"/>
    <s v="Marc Rodriguez"/>
    <x v="16"/>
    <n v="93.333333333333343"/>
  </r>
  <r>
    <n v="27"/>
    <s v="Martin Atchison"/>
    <x v="16"/>
    <n v="93.333333333333343"/>
  </r>
  <r>
    <n v="28"/>
    <s v="Mayra Gamiddo"/>
    <x v="16"/>
    <n v="93.333333333333343"/>
  </r>
  <r>
    <n v="29"/>
    <s v="Noel Lee"/>
    <x v="16"/>
    <n v="93.333333333333343"/>
  </r>
  <r>
    <n v="30"/>
    <s v="Ramon Ocanas III"/>
    <x v="16"/>
    <n v="93.333333333333343"/>
  </r>
  <r>
    <n v="31"/>
    <s v="Chris Wilkerson"/>
    <x v="17"/>
    <n v="94.074074074074076"/>
  </r>
  <r>
    <n v="32"/>
    <s v="Jeff Brown"/>
    <x v="17"/>
    <n v="94.074074074074076"/>
  </r>
  <r>
    <n v="33"/>
    <s v="Kristie Moore"/>
    <x v="17"/>
    <n v="94.074074074074076"/>
  </r>
  <r>
    <n v="34"/>
    <s v="VICTOR QUIROGA"/>
    <x v="17"/>
    <n v="94.074074074074076"/>
  </r>
  <r>
    <n v="35"/>
    <s v="Lauren Rogers"/>
    <x v="18"/>
    <n v="94.81481481481481"/>
  </r>
  <r>
    <n v="36"/>
    <s v="Manuel Sanchez"/>
    <x v="18"/>
    <n v="94.81481481481481"/>
  </r>
  <r>
    <n v="37"/>
    <s v="Elmo Canales"/>
    <x v="19"/>
    <n v="95.555555555555557"/>
  </r>
  <r>
    <n v="38"/>
    <s v="Carlos Perez"/>
    <x v="20"/>
    <n v="96.296296296296305"/>
  </r>
  <r>
    <n v="39"/>
    <s v="Nour Hariri"/>
    <x v="20"/>
    <n v="96.296296296296305"/>
  </r>
  <r>
    <n v="40"/>
    <s v="Anton Allen"/>
    <x v="21"/>
    <n v="97.037037037037038"/>
  </r>
  <r>
    <n v="41"/>
    <s v="Clint Carrell"/>
    <x v="21"/>
    <n v="97.037037037037038"/>
  </r>
  <r>
    <n v="42"/>
    <s v="jase Fierro"/>
    <x v="21"/>
    <n v="97.037037037037038"/>
  </r>
  <r>
    <n v="43"/>
    <s v="Marymar Garcia"/>
    <x v="21"/>
    <n v="97.037037037037038"/>
  </r>
  <r>
    <n v="44"/>
    <s v="Nilton Garcia"/>
    <x v="21"/>
    <n v="97.037037037037038"/>
  </r>
  <r>
    <n v="45"/>
    <s v="Vazina Robertson"/>
    <x v="21"/>
    <n v="97.037037037037038"/>
  </r>
  <r>
    <n v="46"/>
    <s v="Brett Lutz"/>
    <x v="22"/>
    <n v="97.777777777777771"/>
  </r>
  <r>
    <n v="47"/>
    <s v="Caleb Beckett"/>
    <x v="23"/>
    <n v="98.518518518518519"/>
  </r>
  <r>
    <n v="48"/>
    <s v="Denise Sherrod"/>
    <x v="23"/>
    <n v="98.518518518518519"/>
  </r>
  <r>
    <n v="49"/>
    <s v="James Yount"/>
    <x v="23"/>
    <n v="98.518518518518519"/>
  </r>
  <r>
    <n v="50"/>
    <s v="Ryan Tsamouris"/>
    <x v="23"/>
    <n v="98.518518518518519"/>
  </r>
  <r>
    <n v="51"/>
    <s v="Akhila Prabhu"/>
    <x v="23"/>
    <n v="98.518518518518519"/>
  </r>
  <r>
    <n v="52"/>
    <s v="Rezarta Aliaj"/>
    <x v="23"/>
    <n v="98.518518518518519"/>
  </r>
  <r>
    <n v="53"/>
    <s v="Branden Ramsey"/>
    <x v="24"/>
    <n v="99.259259259259267"/>
  </r>
  <r>
    <n v="54"/>
    <s v="Jack Britt"/>
    <x v="25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35D601-703E-4F2D-B479-DFBDD0F5A413}" name="PivotTable2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0">
  <location ref="A3:B30" firstHeaderRow="1" firstDataRow="1" firstDataCol="1"/>
  <pivotFields count="4">
    <pivotField showAll="0"/>
    <pivotField showAll="0"/>
    <pivotField axis="axisRow" dataFiel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umFmtId="1" showAll="0"/>
  </pivotFields>
  <rowFields count="1">
    <field x="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Count of Max simulation score 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497A3E-A8E5-44ED-875C-5CC3CBA56F74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53" firstHeaderRow="0" firstDataRow="1" firstDataCol="1"/>
  <pivotFields count="13">
    <pivotField showAll="0"/>
    <pivotField axis="axisRow" showAll="0" sortType="ascending">
      <items count="50">
        <item x="16"/>
        <item x="27"/>
        <item x="28"/>
        <item x="34"/>
        <item x="17"/>
        <item x="14"/>
        <item x="40"/>
        <item x="47"/>
        <item x="24"/>
        <item x="43"/>
        <item x="29"/>
        <item x="44"/>
        <item x="10"/>
        <item x="3"/>
        <item x="38"/>
        <item x="13"/>
        <item x="8"/>
        <item x="45"/>
        <item x="5"/>
        <item x="36"/>
        <item x="42"/>
        <item x="0"/>
        <item x="15"/>
        <item x="25"/>
        <item x="12"/>
        <item x="30"/>
        <item x="7"/>
        <item x="20"/>
        <item x="26"/>
        <item x="2"/>
        <item x="22"/>
        <item x="11"/>
        <item x="19"/>
        <item x="48"/>
        <item x="33"/>
        <item x="31"/>
        <item x="39"/>
        <item x="37"/>
        <item x="4"/>
        <item x="23"/>
        <item x="6"/>
        <item x="21"/>
        <item x="46"/>
        <item x="1"/>
        <item x="35"/>
        <item x="41"/>
        <item x="32"/>
        <item x="9"/>
        <item x="18"/>
        <item t="default"/>
      </items>
    </pivotField>
    <pivotField showAll="0"/>
    <pivotField showAll="0"/>
    <pivotField showAll="0"/>
    <pivotField showAll="0"/>
    <pivotField numFmtId="10"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core2" fld="7" subtotal="max" baseField="1" baseItem="0"/>
    <dataField name="Count of Sco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E5A31-59D2-4F60-B6F5-E55E985E843A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1" firstHeaderRow="0" firstDataRow="1" firstDataCol="1"/>
  <pivotFields count="8"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Score" fld="7" subtotal="max" baseField="1" baseItem="0"/>
    <dataField name="Count of Score2" fld="7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302AE6-8C6D-48D9-8727-EFC1BB74CBA3}" name="Table2" displayName="Table2" ref="A2:D56" totalsRowShown="0">
  <autoFilter ref="A2:D56" xr:uid="{3C712A64-EFF5-4A77-B3A2-B79A5D44FC50}"/>
  <sortState xmlns:xlrd2="http://schemas.microsoft.com/office/spreadsheetml/2017/richdata2" ref="A3:C56">
    <sortCondition ref="C2:C56"/>
  </sortState>
  <tableColumns count="4">
    <tableColumn id="1" xr3:uid="{7BFFC179-22AE-4DEF-A032-4BCB8CA80124}" name="Rank"/>
    <tableColumn id="2" xr3:uid="{C7545012-CF93-44EF-9ABE-97A3C29DA94F}" name="Students"/>
    <tableColumn id="3" xr3:uid="{8276223A-745E-46F7-BD07-C4465017A3FD}" name="Max simulation score "/>
    <tableColumn id="4" xr3:uid="{10142007-7FA1-454E-83F3-5943279FCA03}" name="Curved grad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E675A8-30AB-4972-B162-B4513E0560C7}" name="Table1" displayName="Table1" ref="A1:M2" insertRow="1" insertRowShift="1" totalsRowShown="0">
  <autoFilter ref="A1:M2" xr:uid="{B48BA8DA-A6E0-4648-B78B-8B297D28671D}"/>
  <tableColumns count="13">
    <tableColumn id="1" xr3:uid="{CD8E45A1-01AB-40E3-A8F7-40A24ADAEE26}" name="Date"/>
    <tableColumn id="2" xr3:uid="{9605E281-0AEE-4B43-B8B8-E84218752396}" name="User"/>
    <tableColumn id="3" xr3:uid="{267954E9-E453-45D5-AC07-B880935AB63B}" name="Scenario"/>
    <tableColumn id="4" xr3:uid="{B78D06B0-4815-4E88-A13A-4BEDFE0CE452}" name="Completed"/>
    <tableColumn id="5" xr3:uid="{730B9284-7D45-4C68-873A-7F6A530FB5AC}" name="Cumulative Profit"/>
    <tableColumn id="6" xr3:uid="{2F42B0BD-7D68-4946-8313-BE206289177E}" name="Cumulative Revenue"/>
    <tableColumn id="7" xr3:uid="{48FA2EFE-D9CC-43F4-B629-6512A762BAEE}" name="Market Share"/>
    <tableColumn id="8" xr3:uid="{050A4222-5710-4095-8957-65E2CE18DC4D}" name="Score"/>
    <tableColumn id="9" xr3:uid="{D66F388F-AE65-4243-9317-8F553F75C8C2}" name="Customer Satisfaction - Segment A"/>
    <tableColumn id="10" xr3:uid="{3106FE40-53C5-44B6-AAAE-F3792B4C75E8}" name="Customer Satisfaction - Segment B"/>
    <tableColumn id="11" xr3:uid="{E70B8073-559F-4628-B0FE-AEC4EFFBB6BF}" name="Customer Satisfaction - Segment C"/>
    <tableColumn id="12" xr3:uid="{5B6E8999-83E6-47B6-A566-8F755D66039F}" name="Customer Satisfaction - Segment D"/>
    <tableColumn id="13" xr3:uid="{C2FEB7E2-F17F-4114-9EAC-70C68485A20E}" name="Customer Satisfaction - Smal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362E-4E53-458A-B5B0-189717C9CEAA}">
  <dimension ref="A3:H32"/>
  <sheetViews>
    <sheetView tabSelected="1" topLeftCell="A7" workbookViewId="0">
      <selection activeCell="J29" sqref="J29"/>
    </sheetView>
  </sheetViews>
  <sheetFormatPr defaultRowHeight="14.25" x14ac:dyDescent="0.45"/>
  <cols>
    <col min="1" max="1" width="12.06640625" bestFit="1" customWidth="1"/>
    <col min="2" max="2" width="26.265625" bestFit="1" customWidth="1"/>
  </cols>
  <sheetData>
    <row r="3" spans="1:8" x14ac:dyDescent="0.45">
      <c r="A3" s="2" t="s">
        <v>74</v>
      </c>
      <c r="B3" t="s">
        <v>243</v>
      </c>
    </row>
    <row r="4" spans="1:8" x14ac:dyDescent="0.45">
      <c r="A4" s="3">
        <v>0</v>
      </c>
      <c r="B4" s="4">
        <v>1</v>
      </c>
      <c r="E4">
        <v>0</v>
      </c>
      <c r="F4">
        <v>1</v>
      </c>
      <c r="G4">
        <v>1</v>
      </c>
      <c r="H4" s="9">
        <f>G4/54</f>
        <v>1.8518518518518517E-2</v>
      </c>
    </row>
    <row r="5" spans="1:8" x14ac:dyDescent="0.45">
      <c r="A5" s="3">
        <v>41</v>
      </c>
      <c r="B5" s="4">
        <v>1</v>
      </c>
      <c r="E5" s="3">
        <v>41</v>
      </c>
      <c r="F5" s="4">
        <v>1</v>
      </c>
      <c r="G5" s="4">
        <f>G4+F5</f>
        <v>2</v>
      </c>
      <c r="H5" s="9">
        <f t="shared" ref="H5:H29" si="0">G5/54</f>
        <v>3.7037037037037035E-2</v>
      </c>
    </row>
    <row r="6" spans="1:8" x14ac:dyDescent="0.45">
      <c r="A6" s="3">
        <v>62</v>
      </c>
      <c r="B6" s="4">
        <v>1</v>
      </c>
      <c r="E6" s="3">
        <v>62</v>
      </c>
      <c r="F6" s="4">
        <v>1</v>
      </c>
      <c r="G6" s="4">
        <f t="shared" ref="G6:G29" si="1">G5+F6</f>
        <v>3</v>
      </c>
      <c r="H6" s="9">
        <f t="shared" si="0"/>
        <v>5.5555555555555552E-2</v>
      </c>
    </row>
    <row r="7" spans="1:8" x14ac:dyDescent="0.45">
      <c r="A7" s="3">
        <v>64</v>
      </c>
      <c r="B7" s="4">
        <v>1</v>
      </c>
      <c r="E7" s="3">
        <v>64</v>
      </c>
      <c r="F7" s="4">
        <v>1</v>
      </c>
      <c r="G7" s="4">
        <f t="shared" si="1"/>
        <v>4</v>
      </c>
      <c r="H7" s="9">
        <f t="shared" si="0"/>
        <v>7.407407407407407E-2</v>
      </c>
    </row>
    <row r="8" spans="1:8" x14ac:dyDescent="0.45">
      <c r="A8" s="3">
        <v>68</v>
      </c>
      <c r="B8" s="4">
        <v>1</v>
      </c>
      <c r="E8" s="3">
        <v>68</v>
      </c>
      <c r="F8" s="4">
        <v>1</v>
      </c>
      <c r="G8" s="4">
        <f t="shared" si="1"/>
        <v>5</v>
      </c>
      <c r="H8" s="9">
        <f t="shared" si="0"/>
        <v>9.2592592592592587E-2</v>
      </c>
    </row>
    <row r="9" spans="1:8" x14ac:dyDescent="0.45">
      <c r="A9" s="3">
        <v>69</v>
      </c>
      <c r="B9" s="4">
        <v>1</v>
      </c>
      <c r="E9" s="3">
        <v>69</v>
      </c>
      <c r="F9" s="4">
        <v>1</v>
      </c>
      <c r="G9" s="4">
        <f t="shared" si="1"/>
        <v>6</v>
      </c>
      <c r="H9" s="9">
        <f t="shared" si="0"/>
        <v>0.1111111111111111</v>
      </c>
    </row>
    <row r="10" spans="1:8" x14ac:dyDescent="0.45">
      <c r="A10" s="3">
        <v>70</v>
      </c>
      <c r="B10" s="4">
        <v>1</v>
      </c>
      <c r="E10" s="3">
        <v>70</v>
      </c>
      <c r="F10" s="4">
        <v>1</v>
      </c>
      <c r="G10" s="4">
        <f t="shared" si="1"/>
        <v>7</v>
      </c>
      <c r="H10" s="9">
        <f t="shared" si="0"/>
        <v>0.12962962962962962</v>
      </c>
    </row>
    <row r="11" spans="1:8" x14ac:dyDescent="0.45">
      <c r="A11" s="3">
        <v>72</v>
      </c>
      <c r="B11" s="4">
        <v>2</v>
      </c>
      <c r="E11" s="3">
        <v>72</v>
      </c>
      <c r="F11" s="4">
        <v>2</v>
      </c>
      <c r="G11" s="4">
        <f t="shared" si="1"/>
        <v>9</v>
      </c>
      <c r="H11" s="9">
        <f t="shared" si="0"/>
        <v>0.16666666666666666</v>
      </c>
    </row>
    <row r="12" spans="1:8" x14ac:dyDescent="0.45">
      <c r="A12" s="3">
        <v>74</v>
      </c>
      <c r="B12" s="4">
        <v>1</v>
      </c>
      <c r="E12" s="3">
        <v>74</v>
      </c>
      <c r="F12" s="4">
        <v>1</v>
      </c>
      <c r="G12" s="4">
        <f t="shared" si="1"/>
        <v>10</v>
      </c>
      <c r="H12" s="9">
        <f t="shared" si="0"/>
        <v>0.18518518518518517</v>
      </c>
    </row>
    <row r="13" spans="1:8" x14ac:dyDescent="0.45">
      <c r="A13" s="3">
        <v>75</v>
      </c>
      <c r="B13" s="4">
        <v>1</v>
      </c>
      <c r="E13" s="3">
        <v>75</v>
      </c>
      <c r="F13" s="4">
        <v>1</v>
      </c>
      <c r="G13" s="4">
        <f t="shared" si="1"/>
        <v>11</v>
      </c>
      <c r="H13" s="9">
        <f t="shared" si="0"/>
        <v>0.20370370370370369</v>
      </c>
    </row>
    <row r="14" spans="1:8" x14ac:dyDescent="0.45">
      <c r="A14" s="3">
        <v>77</v>
      </c>
      <c r="B14" s="4">
        <v>2</v>
      </c>
      <c r="E14" s="3">
        <v>77</v>
      </c>
      <c r="F14" s="4">
        <v>2</v>
      </c>
      <c r="G14" s="4">
        <f t="shared" si="1"/>
        <v>13</v>
      </c>
      <c r="H14" s="9">
        <f t="shared" si="0"/>
        <v>0.24074074074074073</v>
      </c>
    </row>
    <row r="15" spans="1:8" x14ac:dyDescent="0.45">
      <c r="A15" s="3">
        <v>80</v>
      </c>
      <c r="B15" s="4">
        <v>1</v>
      </c>
      <c r="E15" s="3">
        <v>80</v>
      </c>
      <c r="F15" s="4">
        <v>1</v>
      </c>
      <c r="G15" s="4">
        <f t="shared" si="1"/>
        <v>14</v>
      </c>
      <c r="H15" s="9">
        <f t="shared" si="0"/>
        <v>0.25925925925925924</v>
      </c>
    </row>
    <row r="16" spans="1:8" x14ac:dyDescent="0.45">
      <c r="A16" s="3">
        <v>81</v>
      </c>
      <c r="B16" s="4">
        <v>3</v>
      </c>
      <c r="E16" s="3">
        <v>81</v>
      </c>
      <c r="F16" s="4">
        <v>3</v>
      </c>
      <c r="G16" s="4">
        <f t="shared" si="1"/>
        <v>17</v>
      </c>
      <c r="H16" s="9">
        <f t="shared" si="0"/>
        <v>0.31481481481481483</v>
      </c>
    </row>
    <row r="17" spans="1:8" x14ac:dyDescent="0.45">
      <c r="A17" s="3">
        <v>82</v>
      </c>
      <c r="B17" s="4">
        <v>1</v>
      </c>
      <c r="E17" s="3">
        <v>82</v>
      </c>
      <c r="F17" s="4">
        <v>1</v>
      </c>
      <c r="G17" s="4">
        <f t="shared" si="1"/>
        <v>18</v>
      </c>
      <c r="H17" s="9">
        <f t="shared" si="0"/>
        <v>0.33333333333333331</v>
      </c>
    </row>
    <row r="18" spans="1:8" x14ac:dyDescent="0.45">
      <c r="A18" s="3">
        <v>84</v>
      </c>
      <c r="B18" s="4">
        <v>2</v>
      </c>
      <c r="E18" s="3">
        <v>84</v>
      </c>
      <c r="F18" s="4">
        <v>2</v>
      </c>
      <c r="G18" s="4">
        <f t="shared" si="1"/>
        <v>20</v>
      </c>
      <c r="H18" s="9">
        <f t="shared" si="0"/>
        <v>0.37037037037037035</v>
      </c>
    </row>
    <row r="19" spans="1:8" x14ac:dyDescent="0.45">
      <c r="A19" s="3">
        <v>85</v>
      </c>
      <c r="B19" s="4">
        <v>4</v>
      </c>
      <c r="E19" s="3">
        <v>85</v>
      </c>
      <c r="F19" s="4">
        <v>4</v>
      </c>
      <c r="G19" s="4">
        <f t="shared" si="1"/>
        <v>24</v>
      </c>
      <c r="H19" s="9">
        <f t="shared" si="0"/>
        <v>0.44444444444444442</v>
      </c>
    </row>
    <row r="20" spans="1:8" x14ac:dyDescent="0.45">
      <c r="A20" s="3">
        <v>86</v>
      </c>
      <c r="B20" s="4">
        <v>6</v>
      </c>
      <c r="E20" s="3">
        <v>86</v>
      </c>
      <c r="F20" s="4">
        <v>6</v>
      </c>
      <c r="G20" s="4">
        <f t="shared" si="1"/>
        <v>30</v>
      </c>
      <c r="H20" s="9">
        <f t="shared" si="0"/>
        <v>0.55555555555555558</v>
      </c>
    </row>
    <row r="21" spans="1:8" x14ac:dyDescent="0.45">
      <c r="A21" s="3">
        <v>87</v>
      </c>
      <c r="B21" s="4">
        <v>4</v>
      </c>
      <c r="E21" s="3">
        <v>87</v>
      </c>
      <c r="F21" s="4">
        <v>4</v>
      </c>
      <c r="G21" s="4">
        <f t="shared" si="1"/>
        <v>34</v>
      </c>
      <c r="H21" s="9">
        <f t="shared" si="0"/>
        <v>0.62962962962962965</v>
      </c>
    </row>
    <row r="22" spans="1:8" x14ac:dyDescent="0.45">
      <c r="A22" s="3">
        <v>88</v>
      </c>
      <c r="B22" s="4">
        <v>2</v>
      </c>
      <c r="E22" s="3">
        <v>88</v>
      </c>
      <c r="F22" s="4">
        <v>2</v>
      </c>
      <c r="G22" s="4">
        <f t="shared" si="1"/>
        <v>36</v>
      </c>
      <c r="H22" s="9">
        <f t="shared" si="0"/>
        <v>0.66666666666666663</v>
      </c>
    </row>
    <row r="23" spans="1:8" x14ac:dyDescent="0.45">
      <c r="A23" s="3">
        <v>89</v>
      </c>
      <c r="B23" s="4">
        <v>1</v>
      </c>
      <c r="E23" s="3">
        <v>89</v>
      </c>
      <c r="F23" s="4">
        <v>1</v>
      </c>
      <c r="G23" s="4">
        <f t="shared" si="1"/>
        <v>37</v>
      </c>
      <c r="H23" s="9">
        <f t="shared" si="0"/>
        <v>0.68518518518518523</v>
      </c>
    </row>
    <row r="24" spans="1:8" x14ac:dyDescent="0.45">
      <c r="A24" s="3">
        <v>90</v>
      </c>
      <c r="B24" s="4">
        <v>2</v>
      </c>
      <c r="E24" s="3">
        <v>90</v>
      </c>
      <c r="F24" s="4">
        <v>2</v>
      </c>
      <c r="G24" s="4">
        <f t="shared" si="1"/>
        <v>39</v>
      </c>
      <c r="H24" s="9">
        <f t="shared" si="0"/>
        <v>0.72222222222222221</v>
      </c>
    </row>
    <row r="25" spans="1:8" x14ac:dyDescent="0.45">
      <c r="A25" s="3">
        <v>91</v>
      </c>
      <c r="B25" s="4">
        <v>6</v>
      </c>
      <c r="E25" s="3">
        <v>91</v>
      </c>
      <c r="F25" s="4">
        <v>6</v>
      </c>
      <c r="G25" s="4">
        <f t="shared" si="1"/>
        <v>45</v>
      </c>
      <c r="H25" s="9">
        <f t="shared" si="0"/>
        <v>0.83333333333333337</v>
      </c>
    </row>
    <row r="26" spans="1:8" x14ac:dyDescent="0.45">
      <c r="A26" s="3">
        <v>92</v>
      </c>
      <c r="B26" s="4">
        <v>1</v>
      </c>
      <c r="E26" s="3">
        <v>92</v>
      </c>
      <c r="F26" s="4">
        <v>1</v>
      </c>
      <c r="G26" s="4">
        <f t="shared" si="1"/>
        <v>46</v>
      </c>
      <c r="H26" s="9">
        <f t="shared" si="0"/>
        <v>0.85185185185185186</v>
      </c>
    </row>
    <row r="27" spans="1:8" x14ac:dyDescent="0.45">
      <c r="A27" s="3">
        <v>93</v>
      </c>
      <c r="B27" s="4">
        <v>6</v>
      </c>
      <c r="E27" s="3">
        <v>93</v>
      </c>
      <c r="F27" s="4">
        <v>6</v>
      </c>
      <c r="G27" s="4">
        <f t="shared" si="1"/>
        <v>52</v>
      </c>
      <c r="H27" s="9">
        <f t="shared" si="0"/>
        <v>0.96296296296296291</v>
      </c>
    </row>
    <row r="28" spans="1:8" x14ac:dyDescent="0.45">
      <c r="A28" s="3">
        <v>94</v>
      </c>
      <c r="B28" s="4">
        <v>1</v>
      </c>
      <c r="E28" s="3">
        <v>94</v>
      </c>
      <c r="F28" s="4">
        <v>1</v>
      </c>
      <c r="G28" s="4">
        <f t="shared" si="1"/>
        <v>53</v>
      </c>
      <c r="H28" s="9">
        <f t="shared" si="0"/>
        <v>0.98148148148148151</v>
      </c>
    </row>
    <row r="29" spans="1:8" x14ac:dyDescent="0.45">
      <c r="A29" s="3">
        <v>95</v>
      </c>
      <c r="B29" s="4">
        <v>1</v>
      </c>
      <c r="E29" s="3">
        <v>95</v>
      </c>
      <c r="F29" s="4">
        <v>1</v>
      </c>
      <c r="G29" s="4">
        <f t="shared" si="1"/>
        <v>54</v>
      </c>
      <c r="H29" s="9">
        <f t="shared" si="0"/>
        <v>1</v>
      </c>
    </row>
    <row r="30" spans="1:8" x14ac:dyDescent="0.45">
      <c r="A30" s="3" t="s">
        <v>76</v>
      </c>
      <c r="B30" s="4">
        <v>54</v>
      </c>
    </row>
    <row r="32" spans="1:8" x14ac:dyDescent="0.45">
      <c r="E32" s="5">
        <f>MEDIAN(E5:E29)</f>
        <v>82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4A34-EEC2-4721-8CD0-C4D56562A26B}">
  <dimension ref="A1:K113"/>
  <sheetViews>
    <sheetView topLeftCell="A3" workbookViewId="0">
      <selection activeCell="C56" sqref="B4:C56"/>
    </sheetView>
  </sheetViews>
  <sheetFormatPr defaultRowHeight="14.25" x14ac:dyDescent="0.45"/>
  <cols>
    <col min="2" max="2" width="19.59765625" bestFit="1" customWidth="1"/>
    <col min="4" max="4" width="25.1328125" customWidth="1"/>
  </cols>
  <sheetData>
    <row r="1" spans="1:11" x14ac:dyDescent="0.45">
      <c r="D1" s="6"/>
    </row>
    <row r="2" spans="1:11" x14ac:dyDescent="0.45">
      <c r="A2" t="s">
        <v>234</v>
      </c>
      <c r="B2" t="s">
        <v>240</v>
      </c>
      <c r="C2" t="s">
        <v>241</v>
      </c>
      <c r="D2" s="8" t="s">
        <v>242</v>
      </c>
    </row>
    <row r="3" spans="1:11" x14ac:dyDescent="0.45">
      <c r="A3">
        <v>1</v>
      </c>
      <c r="B3" t="s">
        <v>66</v>
      </c>
      <c r="C3">
        <v>0</v>
      </c>
      <c r="D3" s="7">
        <v>0</v>
      </c>
    </row>
    <row r="4" spans="1:11" x14ac:dyDescent="0.45">
      <c r="A4">
        <v>2</v>
      </c>
      <c r="B4" t="s">
        <v>71</v>
      </c>
      <c r="C4">
        <v>41</v>
      </c>
      <c r="D4" s="7">
        <v>60</v>
      </c>
      <c r="H4" t="s">
        <v>238</v>
      </c>
      <c r="I4" t="s">
        <v>235</v>
      </c>
      <c r="J4" t="s">
        <v>236</v>
      </c>
      <c r="K4" t="s">
        <v>237</v>
      </c>
    </row>
    <row r="5" spans="1:11" x14ac:dyDescent="0.45">
      <c r="A5">
        <v>3</v>
      </c>
      <c r="B5" t="s">
        <v>72</v>
      </c>
      <c r="C5">
        <v>62</v>
      </c>
      <c r="D5" s="7">
        <f>$I$9+(Table2[[#This Row],[Max simulation score ]]-$I$5)*$K$9/$K$5</f>
        <v>75.555555555555557</v>
      </c>
      <c r="I5">
        <f>C4</f>
        <v>41</v>
      </c>
      <c r="J5">
        <f>C56</f>
        <v>95</v>
      </c>
      <c r="K5">
        <f>J5-I5</f>
        <v>54</v>
      </c>
    </row>
    <row r="6" spans="1:11" x14ac:dyDescent="0.45">
      <c r="A6">
        <v>4</v>
      </c>
      <c r="B6" t="s">
        <v>50</v>
      </c>
      <c r="C6">
        <v>64</v>
      </c>
      <c r="D6" s="7">
        <f>$I$9+(Table2[[#This Row],[Max simulation score ]]-$I$5)*$K$9/$K$5</f>
        <v>77.037037037037038</v>
      </c>
    </row>
    <row r="7" spans="1:11" x14ac:dyDescent="0.45">
      <c r="A7">
        <v>5</v>
      </c>
      <c r="B7" t="s">
        <v>54</v>
      </c>
      <c r="C7">
        <v>68</v>
      </c>
      <c r="D7" s="7">
        <f>$I$9+(Table2[[#This Row],[Max simulation score ]]-$I$5)*$K$9/$K$5</f>
        <v>80</v>
      </c>
    </row>
    <row r="8" spans="1:11" x14ac:dyDescent="0.45">
      <c r="A8">
        <v>6</v>
      </c>
      <c r="B8" t="s">
        <v>26</v>
      </c>
      <c r="C8">
        <v>69</v>
      </c>
      <c r="D8" s="7">
        <f>$I$9+(Table2[[#This Row],[Max simulation score ]]-$I$5)*$K$9/$K$5</f>
        <v>80.740740740740733</v>
      </c>
    </row>
    <row r="9" spans="1:11" x14ac:dyDescent="0.45">
      <c r="A9">
        <v>7</v>
      </c>
      <c r="B9" t="s">
        <v>46</v>
      </c>
      <c r="C9">
        <v>70</v>
      </c>
      <c r="D9" s="7">
        <f>$I$9+(Table2[[#This Row],[Max simulation score ]]-$I$5)*$K$9/$K$5</f>
        <v>81.481481481481481</v>
      </c>
      <c r="H9" t="s">
        <v>239</v>
      </c>
      <c r="I9">
        <v>60</v>
      </c>
      <c r="J9">
        <v>100</v>
      </c>
      <c r="K9">
        <f>J9-I9</f>
        <v>40</v>
      </c>
    </row>
    <row r="10" spans="1:11" x14ac:dyDescent="0.45">
      <c r="A10">
        <v>8</v>
      </c>
      <c r="B10" t="s">
        <v>139</v>
      </c>
      <c r="C10">
        <v>72</v>
      </c>
      <c r="D10" s="7">
        <f>$I$9+(Table2[[#This Row],[Max simulation score ]]-$I$5)*$K$9/$K$5</f>
        <v>82.962962962962962</v>
      </c>
    </row>
    <row r="11" spans="1:11" x14ac:dyDescent="0.45">
      <c r="A11">
        <v>9</v>
      </c>
      <c r="B11" t="s">
        <v>30</v>
      </c>
      <c r="C11">
        <v>72</v>
      </c>
      <c r="D11" s="7">
        <f>$I$9+(Table2[[#This Row],[Max simulation score ]]-$I$5)*$K$9/$K$5</f>
        <v>82.962962962962962</v>
      </c>
    </row>
    <row r="12" spans="1:11" x14ac:dyDescent="0.45">
      <c r="A12">
        <v>10</v>
      </c>
      <c r="B12" t="s">
        <v>214</v>
      </c>
      <c r="C12">
        <v>74</v>
      </c>
      <c r="D12" s="7">
        <f>$I$9+(Table2[[#This Row],[Max simulation score ]]-$I$5)*$K$9/$K$5</f>
        <v>84.444444444444443</v>
      </c>
    </row>
    <row r="13" spans="1:11" x14ac:dyDescent="0.45">
      <c r="A13">
        <v>11</v>
      </c>
      <c r="B13" t="s">
        <v>21</v>
      </c>
      <c r="C13">
        <v>75</v>
      </c>
      <c r="D13" s="7">
        <f>$I$9+(Table2[[#This Row],[Max simulation score ]]-$I$5)*$K$9/$K$5</f>
        <v>85.18518518518519</v>
      </c>
    </row>
    <row r="14" spans="1:11" x14ac:dyDescent="0.45">
      <c r="A14">
        <v>12</v>
      </c>
      <c r="B14" t="s">
        <v>22</v>
      </c>
      <c r="C14">
        <v>77</v>
      </c>
      <c r="D14" s="7">
        <f>$I$9+(Table2[[#This Row],[Max simulation score ]]-$I$5)*$K$9/$K$5</f>
        <v>86.666666666666671</v>
      </c>
    </row>
    <row r="15" spans="1:11" x14ac:dyDescent="0.45">
      <c r="A15">
        <v>13</v>
      </c>
      <c r="B15" t="s">
        <v>13</v>
      </c>
      <c r="C15">
        <v>77</v>
      </c>
      <c r="D15" s="7">
        <f>$I$9+(Table2[[#This Row],[Max simulation score ]]-$I$5)*$K$9/$K$5</f>
        <v>86.666666666666671</v>
      </c>
    </row>
    <row r="16" spans="1:11" x14ac:dyDescent="0.45">
      <c r="A16">
        <v>14</v>
      </c>
      <c r="B16" t="s">
        <v>24</v>
      </c>
      <c r="C16">
        <v>80</v>
      </c>
      <c r="D16" s="7">
        <f>$I$9+(Table2[[#This Row],[Max simulation score ]]-$I$5)*$K$9/$K$5</f>
        <v>88.888888888888886</v>
      </c>
    </row>
    <row r="17" spans="1:4" x14ac:dyDescent="0.45">
      <c r="A17">
        <v>15</v>
      </c>
      <c r="B17" t="s">
        <v>29</v>
      </c>
      <c r="C17">
        <v>81</v>
      </c>
      <c r="D17" s="7">
        <f>$I$9+(Table2[[#This Row],[Max simulation score ]]-$I$5)*$K$9/$K$5</f>
        <v>89.629629629629633</v>
      </c>
    </row>
    <row r="18" spans="1:4" x14ac:dyDescent="0.45">
      <c r="A18">
        <v>16</v>
      </c>
      <c r="B18" t="s">
        <v>34</v>
      </c>
      <c r="C18">
        <v>81</v>
      </c>
      <c r="D18" s="7">
        <f>$I$9+(Table2[[#This Row],[Max simulation score ]]-$I$5)*$K$9/$K$5</f>
        <v>89.629629629629633</v>
      </c>
    </row>
    <row r="19" spans="1:4" x14ac:dyDescent="0.45">
      <c r="A19">
        <v>17</v>
      </c>
      <c r="B19" t="s">
        <v>40</v>
      </c>
      <c r="C19">
        <v>81</v>
      </c>
      <c r="D19" s="7">
        <f>$I$9+(Table2[[#This Row],[Max simulation score ]]-$I$5)*$K$9/$K$5</f>
        <v>89.629629629629633</v>
      </c>
    </row>
    <row r="20" spans="1:4" x14ac:dyDescent="0.45">
      <c r="A20">
        <v>18</v>
      </c>
      <c r="B20" t="s">
        <v>33</v>
      </c>
      <c r="C20">
        <v>82</v>
      </c>
      <c r="D20" s="7">
        <f>$I$9+(Table2[[#This Row],[Max simulation score ]]-$I$5)*$K$9/$K$5</f>
        <v>90.370370370370367</v>
      </c>
    </row>
    <row r="21" spans="1:4" x14ac:dyDescent="0.45">
      <c r="A21">
        <v>19</v>
      </c>
      <c r="B21" t="s">
        <v>42</v>
      </c>
      <c r="C21">
        <v>84</v>
      </c>
      <c r="D21" s="7">
        <f>$I$9+(Table2[[#This Row],[Max simulation score ]]-$I$5)*$K$9/$K$5</f>
        <v>91.851851851851848</v>
      </c>
    </row>
    <row r="22" spans="1:4" x14ac:dyDescent="0.45">
      <c r="A22">
        <v>20</v>
      </c>
      <c r="B22" t="s">
        <v>23</v>
      </c>
      <c r="C22">
        <v>84</v>
      </c>
      <c r="D22" s="7">
        <f>$I$9+(Table2[[#This Row],[Max simulation score ]]-$I$5)*$K$9/$K$5</f>
        <v>91.851851851851848</v>
      </c>
    </row>
    <row r="23" spans="1:4" x14ac:dyDescent="0.45">
      <c r="A23">
        <v>21</v>
      </c>
      <c r="B23" t="s">
        <v>69</v>
      </c>
      <c r="C23">
        <v>85</v>
      </c>
      <c r="D23" s="7">
        <f>$I$9+(Table2[[#This Row],[Max simulation score ]]-$I$5)*$K$9/$K$5</f>
        <v>92.592592592592595</v>
      </c>
    </row>
    <row r="24" spans="1:4" x14ac:dyDescent="0.45">
      <c r="A24">
        <v>22</v>
      </c>
      <c r="B24" t="s">
        <v>59</v>
      </c>
      <c r="C24">
        <v>85</v>
      </c>
      <c r="D24" s="7">
        <f>$I$9+(Table2[[#This Row],[Max simulation score ]]-$I$5)*$K$9/$K$5</f>
        <v>92.592592592592595</v>
      </c>
    </row>
    <row r="25" spans="1:4" x14ac:dyDescent="0.45">
      <c r="A25">
        <v>23</v>
      </c>
      <c r="B25" t="s">
        <v>57</v>
      </c>
      <c r="C25">
        <v>85</v>
      </c>
      <c r="D25" s="7">
        <f>$I$9+(Table2[[#This Row],[Max simulation score ]]-$I$5)*$K$9/$K$5</f>
        <v>92.592592592592595</v>
      </c>
    </row>
    <row r="26" spans="1:4" x14ac:dyDescent="0.45">
      <c r="A26">
        <v>24</v>
      </c>
      <c r="B26" t="s">
        <v>62</v>
      </c>
      <c r="C26">
        <v>85</v>
      </c>
      <c r="D26" s="7">
        <f>$I$9+(Table2[[#This Row],[Max simulation score ]]-$I$5)*$K$9/$K$5</f>
        <v>92.592592592592595</v>
      </c>
    </row>
    <row r="27" spans="1:4" x14ac:dyDescent="0.45">
      <c r="A27">
        <v>25</v>
      </c>
      <c r="B27" t="s">
        <v>25</v>
      </c>
      <c r="C27">
        <v>86</v>
      </c>
      <c r="D27" s="7">
        <f>$I$9+(Table2[[#This Row],[Max simulation score ]]-$I$5)*$K$9/$K$5</f>
        <v>93.333333333333343</v>
      </c>
    </row>
    <row r="28" spans="1:4" x14ac:dyDescent="0.45">
      <c r="A28">
        <v>26</v>
      </c>
      <c r="B28" t="s">
        <v>31</v>
      </c>
      <c r="C28">
        <v>86</v>
      </c>
      <c r="D28" s="7">
        <f>$I$9+(Table2[[#This Row],[Max simulation score ]]-$I$5)*$K$9/$K$5</f>
        <v>93.333333333333343</v>
      </c>
    </row>
    <row r="29" spans="1:4" x14ac:dyDescent="0.45">
      <c r="A29">
        <v>27</v>
      </c>
      <c r="B29" t="s">
        <v>44</v>
      </c>
      <c r="C29">
        <v>86</v>
      </c>
      <c r="D29" s="7">
        <f>$I$9+(Table2[[#This Row],[Max simulation score ]]-$I$5)*$K$9/$K$5</f>
        <v>93.333333333333343</v>
      </c>
    </row>
    <row r="30" spans="1:4" x14ac:dyDescent="0.45">
      <c r="A30">
        <v>28</v>
      </c>
      <c r="B30" t="s">
        <v>38</v>
      </c>
      <c r="C30">
        <v>86</v>
      </c>
      <c r="D30" s="7">
        <f>$I$9+(Table2[[#This Row],[Max simulation score ]]-$I$5)*$K$9/$K$5</f>
        <v>93.333333333333343</v>
      </c>
    </row>
    <row r="31" spans="1:4" x14ac:dyDescent="0.45">
      <c r="A31">
        <v>29</v>
      </c>
      <c r="B31" t="s">
        <v>45</v>
      </c>
      <c r="C31">
        <v>86</v>
      </c>
      <c r="D31" s="7">
        <f>$I$9+(Table2[[#This Row],[Max simulation score ]]-$I$5)*$K$9/$K$5</f>
        <v>93.333333333333343</v>
      </c>
    </row>
    <row r="32" spans="1:4" x14ac:dyDescent="0.45">
      <c r="A32">
        <v>30</v>
      </c>
      <c r="B32" t="s">
        <v>41</v>
      </c>
      <c r="C32">
        <v>86</v>
      </c>
      <c r="D32" s="7">
        <f>$I$9+(Table2[[#This Row],[Max simulation score ]]-$I$5)*$K$9/$K$5</f>
        <v>93.333333333333343</v>
      </c>
    </row>
    <row r="33" spans="1:4" x14ac:dyDescent="0.45">
      <c r="A33">
        <v>31</v>
      </c>
      <c r="B33" t="s">
        <v>63</v>
      </c>
      <c r="C33">
        <v>87</v>
      </c>
      <c r="D33" s="7">
        <f>$I$9+(Table2[[#This Row],[Max simulation score ]]-$I$5)*$K$9/$K$5</f>
        <v>94.074074074074076</v>
      </c>
    </row>
    <row r="34" spans="1:4" x14ac:dyDescent="0.45">
      <c r="A34">
        <v>32</v>
      </c>
      <c r="B34" t="s">
        <v>65</v>
      </c>
      <c r="C34">
        <v>87</v>
      </c>
      <c r="D34" s="7">
        <f>$I$9+(Table2[[#This Row],[Max simulation score ]]-$I$5)*$K$9/$K$5</f>
        <v>94.074074074074076</v>
      </c>
    </row>
    <row r="35" spans="1:4" x14ac:dyDescent="0.45">
      <c r="A35">
        <v>33</v>
      </c>
      <c r="B35" t="s">
        <v>32</v>
      </c>
      <c r="C35">
        <v>87</v>
      </c>
      <c r="D35" s="7">
        <f>$I$9+(Table2[[#This Row],[Max simulation score ]]-$I$5)*$K$9/$K$5</f>
        <v>94.074074074074076</v>
      </c>
    </row>
    <row r="36" spans="1:4" x14ac:dyDescent="0.45">
      <c r="A36">
        <v>34</v>
      </c>
      <c r="B36" t="s">
        <v>52</v>
      </c>
      <c r="C36">
        <v>87</v>
      </c>
      <c r="D36" s="7">
        <f>$I$9+(Table2[[#This Row],[Max simulation score ]]-$I$5)*$K$9/$K$5</f>
        <v>94.074074074074076</v>
      </c>
    </row>
    <row r="37" spans="1:4" x14ac:dyDescent="0.45">
      <c r="A37">
        <v>35</v>
      </c>
      <c r="B37" t="s">
        <v>61</v>
      </c>
      <c r="C37">
        <v>88</v>
      </c>
      <c r="D37" s="7">
        <f>$I$9+(Table2[[#This Row],[Max simulation score ]]-$I$5)*$K$9/$K$5</f>
        <v>94.81481481481481</v>
      </c>
    </row>
    <row r="38" spans="1:4" x14ac:dyDescent="0.45">
      <c r="A38">
        <v>36</v>
      </c>
      <c r="B38" t="s">
        <v>67</v>
      </c>
      <c r="C38">
        <v>88</v>
      </c>
      <c r="D38" s="7">
        <f>$I$9+(Table2[[#This Row],[Max simulation score ]]-$I$5)*$K$9/$K$5</f>
        <v>94.81481481481481</v>
      </c>
    </row>
    <row r="39" spans="1:4" x14ac:dyDescent="0.45">
      <c r="A39">
        <v>37</v>
      </c>
      <c r="B39" t="s">
        <v>53</v>
      </c>
      <c r="C39">
        <v>89</v>
      </c>
      <c r="D39" s="7">
        <f>$I$9+(Table2[[#This Row],[Max simulation score ]]-$I$5)*$K$9/$K$5</f>
        <v>95.555555555555557</v>
      </c>
    </row>
    <row r="40" spans="1:4" x14ac:dyDescent="0.45">
      <c r="A40">
        <v>38</v>
      </c>
      <c r="B40" t="s">
        <v>39</v>
      </c>
      <c r="C40">
        <v>90</v>
      </c>
      <c r="D40" s="7">
        <f>$I$9+(Table2[[#This Row],[Max simulation score ]]-$I$5)*$K$9/$K$5</f>
        <v>96.296296296296305</v>
      </c>
    </row>
    <row r="41" spans="1:4" x14ac:dyDescent="0.45">
      <c r="A41">
        <v>39</v>
      </c>
      <c r="B41" t="s">
        <v>229</v>
      </c>
      <c r="C41">
        <v>90</v>
      </c>
      <c r="D41" s="7">
        <f>$I$9+(Table2[[#This Row],[Max simulation score ]]-$I$5)*$K$9/$K$5</f>
        <v>96.296296296296305</v>
      </c>
    </row>
    <row r="42" spans="1:4" x14ac:dyDescent="0.45">
      <c r="A42">
        <v>40</v>
      </c>
      <c r="B42" t="s">
        <v>73</v>
      </c>
      <c r="C42">
        <v>91</v>
      </c>
      <c r="D42" s="7">
        <f>$I$9+(Table2[[#This Row],[Max simulation score ]]-$I$5)*$K$9/$K$5</f>
        <v>97.037037037037038</v>
      </c>
    </row>
    <row r="43" spans="1:4" x14ac:dyDescent="0.45">
      <c r="A43">
        <v>41</v>
      </c>
      <c r="B43" t="s">
        <v>19</v>
      </c>
      <c r="C43">
        <v>91</v>
      </c>
      <c r="D43" s="7">
        <f>$I$9+(Table2[[#This Row],[Max simulation score ]]-$I$5)*$K$9/$K$5</f>
        <v>97.037037037037038</v>
      </c>
    </row>
    <row r="44" spans="1:4" x14ac:dyDescent="0.45">
      <c r="A44">
        <v>42</v>
      </c>
      <c r="B44" t="s">
        <v>70</v>
      </c>
      <c r="C44">
        <v>91</v>
      </c>
      <c r="D44" s="7">
        <f>$I$9+(Table2[[#This Row],[Max simulation score ]]-$I$5)*$K$9/$K$5</f>
        <v>97.037037037037038</v>
      </c>
    </row>
    <row r="45" spans="1:4" x14ac:dyDescent="0.45">
      <c r="A45">
        <v>43</v>
      </c>
      <c r="B45" t="s">
        <v>28</v>
      </c>
      <c r="C45">
        <v>91</v>
      </c>
      <c r="D45" s="7">
        <f>$I$9+(Table2[[#This Row],[Max simulation score ]]-$I$5)*$K$9/$K$5</f>
        <v>97.037037037037038</v>
      </c>
    </row>
    <row r="46" spans="1:4" x14ac:dyDescent="0.45">
      <c r="A46">
        <v>44</v>
      </c>
      <c r="B46" t="s">
        <v>27</v>
      </c>
      <c r="C46">
        <v>91</v>
      </c>
      <c r="D46" s="7">
        <f>$I$9+(Table2[[#This Row],[Max simulation score ]]-$I$5)*$K$9/$K$5</f>
        <v>97.037037037037038</v>
      </c>
    </row>
    <row r="47" spans="1:4" x14ac:dyDescent="0.45">
      <c r="A47">
        <v>45</v>
      </c>
      <c r="B47" t="s">
        <v>60</v>
      </c>
      <c r="C47">
        <v>91</v>
      </c>
      <c r="D47" s="7">
        <f>$I$9+(Table2[[#This Row],[Max simulation score ]]-$I$5)*$K$9/$K$5</f>
        <v>97.037037037037038</v>
      </c>
    </row>
    <row r="48" spans="1:4" x14ac:dyDescent="0.45">
      <c r="A48">
        <v>46</v>
      </c>
      <c r="B48" t="s">
        <v>37</v>
      </c>
      <c r="C48">
        <v>92</v>
      </c>
      <c r="D48" s="7">
        <f>$I$9+(Table2[[#This Row],[Max simulation score ]]-$I$5)*$K$9/$K$5</f>
        <v>97.777777777777771</v>
      </c>
    </row>
    <row r="49" spans="1:4" x14ac:dyDescent="0.45">
      <c r="A49">
        <v>47</v>
      </c>
      <c r="B49" t="s">
        <v>43</v>
      </c>
      <c r="C49">
        <v>93</v>
      </c>
      <c r="D49" s="7">
        <f>$I$9+(Table2[[#This Row],[Max simulation score ]]-$I$5)*$K$9/$K$5</f>
        <v>98.518518518518519</v>
      </c>
    </row>
    <row r="50" spans="1:4" x14ac:dyDescent="0.45">
      <c r="A50">
        <v>48</v>
      </c>
      <c r="B50" t="s">
        <v>51</v>
      </c>
      <c r="C50">
        <v>93</v>
      </c>
      <c r="D50" s="7">
        <f>$I$9+(Table2[[#This Row],[Max simulation score ]]-$I$5)*$K$9/$K$5</f>
        <v>98.518518518518519</v>
      </c>
    </row>
    <row r="51" spans="1:4" x14ac:dyDescent="0.45">
      <c r="A51">
        <v>49</v>
      </c>
      <c r="B51" t="s">
        <v>68</v>
      </c>
      <c r="C51">
        <v>93</v>
      </c>
      <c r="D51" s="7">
        <f>$I$9+(Table2[[#This Row],[Max simulation score ]]-$I$5)*$K$9/$K$5</f>
        <v>98.518518518518519</v>
      </c>
    </row>
    <row r="52" spans="1:4" x14ac:dyDescent="0.45">
      <c r="A52">
        <v>50</v>
      </c>
      <c r="B52" t="s">
        <v>56</v>
      </c>
      <c r="C52">
        <v>93</v>
      </c>
      <c r="D52" s="7">
        <f>$I$9+(Table2[[#This Row],[Max simulation score ]]-$I$5)*$K$9/$K$5</f>
        <v>98.518518518518519</v>
      </c>
    </row>
    <row r="53" spans="1:4" x14ac:dyDescent="0.45">
      <c r="A53">
        <v>51</v>
      </c>
      <c r="B53" t="s">
        <v>223</v>
      </c>
      <c r="C53">
        <v>93</v>
      </c>
      <c r="D53" s="7">
        <f>$I$9+(Table2[[#This Row],[Max simulation score ]]-$I$5)*$K$9/$K$5</f>
        <v>98.518518518518519</v>
      </c>
    </row>
    <row r="54" spans="1:4" x14ac:dyDescent="0.45">
      <c r="A54">
        <v>52</v>
      </c>
      <c r="B54" t="s">
        <v>49</v>
      </c>
      <c r="C54">
        <v>93</v>
      </c>
      <c r="D54" s="7">
        <f>$I$9+(Table2[[#This Row],[Max simulation score ]]-$I$5)*$K$9/$K$5</f>
        <v>98.518518518518519</v>
      </c>
    </row>
    <row r="55" spans="1:4" x14ac:dyDescent="0.45">
      <c r="A55">
        <v>53</v>
      </c>
      <c r="B55" t="s">
        <v>58</v>
      </c>
      <c r="C55">
        <v>94</v>
      </c>
      <c r="D55" s="7">
        <f>$I$9+(Table2[[#This Row],[Max simulation score ]]-$I$5)*$K$9/$K$5</f>
        <v>99.259259259259267</v>
      </c>
    </row>
    <row r="56" spans="1:4" x14ac:dyDescent="0.45">
      <c r="A56">
        <v>54</v>
      </c>
      <c r="B56" t="s">
        <v>55</v>
      </c>
      <c r="C56">
        <v>95</v>
      </c>
      <c r="D56" s="7">
        <v>100</v>
      </c>
    </row>
    <row r="57" spans="1:4" x14ac:dyDescent="0.45">
      <c r="D57" s="6"/>
    </row>
    <row r="58" spans="1:4" x14ac:dyDescent="0.45">
      <c r="D58" s="6"/>
    </row>
    <row r="59" spans="1:4" x14ac:dyDescent="0.45">
      <c r="D59" s="6"/>
    </row>
    <row r="60" spans="1:4" x14ac:dyDescent="0.45">
      <c r="D60" s="6"/>
    </row>
    <row r="61" spans="1:4" x14ac:dyDescent="0.45">
      <c r="D61" s="6"/>
    </row>
    <row r="62" spans="1:4" x14ac:dyDescent="0.45">
      <c r="D62" s="6"/>
    </row>
    <row r="63" spans="1:4" x14ac:dyDescent="0.45">
      <c r="D63" s="6"/>
    </row>
    <row r="64" spans="1:4" x14ac:dyDescent="0.45">
      <c r="D64" s="6"/>
    </row>
    <row r="65" spans="4:4" x14ac:dyDescent="0.45">
      <c r="D65" s="6"/>
    </row>
    <row r="66" spans="4:4" x14ac:dyDescent="0.45">
      <c r="D66" s="6"/>
    </row>
    <row r="67" spans="4:4" x14ac:dyDescent="0.45">
      <c r="D67" s="6"/>
    </row>
    <row r="68" spans="4:4" x14ac:dyDescent="0.45">
      <c r="D68" s="6"/>
    </row>
    <row r="69" spans="4:4" x14ac:dyDescent="0.45">
      <c r="D69" s="6"/>
    </row>
    <row r="70" spans="4:4" x14ac:dyDescent="0.45">
      <c r="D70" s="6"/>
    </row>
    <row r="71" spans="4:4" x14ac:dyDescent="0.45">
      <c r="D71" s="6"/>
    </row>
    <row r="72" spans="4:4" x14ac:dyDescent="0.45">
      <c r="D72" s="6"/>
    </row>
    <row r="73" spans="4:4" x14ac:dyDescent="0.45">
      <c r="D73" s="6"/>
    </row>
    <row r="74" spans="4:4" x14ac:dyDescent="0.45">
      <c r="D74" s="6"/>
    </row>
    <row r="75" spans="4:4" x14ac:dyDescent="0.45">
      <c r="D75" s="6"/>
    </row>
    <row r="76" spans="4:4" x14ac:dyDescent="0.45">
      <c r="D76" s="6"/>
    </row>
    <row r="77" spans="4:4" x14ac:dyDescent="0.45">
      <c r="D77" s="6"/>
    </row>
    <row r="78" spans="4:4" x14ac:dyDescent="0.45">
      <c r="D78" s="6"/>
    </row>
    <row r="79" spans="4:4" x14ac:dyDescent="0.45">
      <c r="D79" s="6"/>
    </row>
    <row r="80" spans="4:4" x14ac:dyDescent="0.45">
      <c r="D80" s="6"/>
    </row>
    <row r="81" spans="4:4" x14ac:dyDescent="0.45">
      <c r="D81" s="6"/>
    </row>
    <row r="82" spans="4:4" x14ac:dyDescent="0.45">
      <c r="D82" s="6"/>
    </row>
    <row r="83" spans="4:4" x14ac:dyDescent="0.45">
      <c r="D83" s="6"/>
    </row>
    <row r="84" spans="4:4" x14ac:dyDescent="0.45">
      <c r="D84" s="6"/>
    </row>
    <row r="85" spans="4:4" x14ac:dyDescent="0.45">
      <c r="D85" s="6"/>
    </row>
    <row r="86" spans="4:4" x14ac:dyDescent="0.45">
      <c r="D86" s="6"/>
    </row>
    <row r="87" spans="4:4" x14ac:dyDescent="0.45">
      <c r="D87" s="6"/>
    </row>
    <row r="88" spans="4:4" x14ac:dyDescent="0.45">
      <c r="D88" s="6"/>
    </row>
    <row r="89" spans="4:4" x14ac:dyDescent="0.45">
      <c r="D89" s="6"/>
    </row>
    <row r="90" spans="4:4" x14ac:dyDescent="0.45">
      <c r="D90" s="6"/>
    </row>
    <row r="91" spans="4:4" x14ac:dyDescent="0.45">
      <c r="D91" s="6"/>
    </row>
    <row r="92" spans="4:4" x14ac:dyDescent="0.45">
      <c r="D92" s="6"/>
    </row>
    <row r="93" spans="4:4" x14ac:dyDescent="0.45">
      <c r="D93" s="6"/>
    </row>
    <row r="94" spans="4:4" x14ac:dyDescent="0.45">
      <c r="D94" s="6"/>
    </row>
    <row r="95" spans="4:4" x14ac:dyDescent="0.45">
      <c r="D95" s="6"/>
    </row>
    <row r="96" spans="4:4" x14ac:dyDescent="0.45">
      <c r="D96" s="6"/>
    </row>
    <row r="97" spans="4:4" x14ac:dyDescent="0.45">
      <c r="D97" s="6"/>
    </row>
    <row r="98" spans="4:4" x14ac:dyDescent="0.45">
      <c r="D98" s="6"/>
    </row>
    <row r="99" spans="4:4" x14ac:dyDescent="0.45">
      <c r="D99" s="6"/>
    </row>
    <row r="100" spans="4:4" x14ac:dyDescent="0.45">
      <c r="D100" s="6"/>
    </row>
    <row r="101" spans="4:4" x14ac:dyDescent="0.45">
      <c r="D101" s="6"/>
    </row>
    <row r="102" spans="4:4" x14ac:dyDescent="0.45">
      <c r="D102" s="6"/>
    </row>
    <row r="103" spans="4:4" x14ac:dyDescent="0.45">
      <c r="D103" s="6"/>
    </row>
    <row r="104" spans="4:4" x14ac:dyDescent="0.45">
      <c r="D104" s="6"/>
    </row>
    <row r="105" spans="4:4" x14ac:dyDescent="0.45">
      <c r="D105" s="6"/>
    </row>
    <row r="106" spans="4:4" x14ac:dyDescent="0.45">
      <c r="D106" s="6"/>
    </row>
    <row r="107" spans="4:4" x14ac:dyDescent="0.45">
      <c r="D107" s="6"/>
    </row>
    <row r="108" spans="4:4" x14ac:dyDescent="0.45">
      <c r="D108" s="6"/>
    </row>
    <row r="109" spans="4:4" x14ac:dyDescent="0.45">
      <c r="D109" s="6"/>
    </row>
    <row r="110" spans="4:4" x14ac:dyDescent="0.45">
      <c r="D110" s="6"/>
    </row>
    <row r="111" spans="4:4" x14ac:dyDescent="0.45">
      <c r="D111" s="6"/>
    </row>
    <row r="112" spans="4:4" x14ac:dyDescent="0.45">
      <c r="D112" s="6"/>
    </row>
    <row r="113" spans="4:4" x14ac:dyDescent="0.45">
      <c r="D113" s="6"/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B6E8-7F78-43C6-816A-7523A282FE29}">
  <dimension ref="A1:M134"/>
  <sheetViews>
    <sheetView topLeftCell="A25" workbookViewId="0">
      <selection sqref="A1:M134"/>
    </sheetView>
  </sheetViews>
  <sheetFormatPr defaultRowHeight="14.25" x14ac:dyDescent="0.45"/>
  <cols>
    <col min="2" max="2" width="15.79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81</v>
      </c>
      <c r="B2" t="s">
        <v>70</v>
      </c>
      <c r="C2" t="s">
        <v>14</v>
      </c>
      <c r="D2" t="s">
        <v>20</v>
      </c>
      <c r="E2">
        <v>10000000</v>
      </c>
      <c r="F2">
        <v>82000000</v>
      </c>
      <c r="G2" s="1">
        <v>0.106</v>
      </c>
      <c r="H2">
        <v>91</v>
      </c>
      <c r="I2" t="s">
        <v>16</v>
      </c>
      <c r="J2" t="s">
        <v>18</v>
      </c>
      <c r="K2" t="s">
        <v>16</v>
      </c>
      <c r="L2" t="s">
        <v>18</v>
      </c>
      <c r="M2" t="s">
        <v>16</v>
      </c>
    </row>
    <row r="3" spans="1:13" x14ac:dyDescent="0.45">
      <c r="A3" t="s">
        <v>82</v>
      </c>
      <c r="B3" t="s">
        <v>72</v>
      </c>
      <c r="C3" t="s">
        <v>14</v>
      </c>
      <c r="D3" t="s">
        <v>20</v>
      </c>
      <c r="E3">
        <v>4099999.9999999902</v>
      </c>
      <c r="F3">
        <v>61000000</v>
      </c>
      <c r="G3" s="1">
        <v>7.0999999999999994E-2</v>
      </c>
      <c r="H3">
        <v>62</v>
      </c>
      <c r="I3" t="s">
        <v>18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45">
      <c r="A4" t="s">
        <v>83</v>
      </c>
      <c r="B4" t="s">
        <v>32</v>
      </c>
      <c r="C4" t="s">
        <v>14</v>
      </c>
      <c r="D4" t="s">
        <v>20</v>
      </c>
      <c r="E4">
        <v>8199999.9999999898</v>
      </c>
      <c r="F4">
        <v>81000000</v>
      </c>
      <c r="G4" s="1">
        <v>9.1999999999999998E-2</v>
      </c>
      <c r="H4">
        <v>84</v>
      </c>
      <c r="I4" t="s">
        <v>16</v>
      </c>
      <c r="J4" t="s">
        <v>17</v>
      </c>
      <c r="K4" t="s">
        <v>16</v>
      </c>
      <c r="L4" t="s">
        <v>18</v>
      </c>
      <c r="M4" t="s">
        <v>16</v>
      </c>
    </row>
    <row r="5" spans="1:13" x14ac:dyDescent="0.45">
      <c r="A5" t="s">
        <v>84</v>
      </c>
      <c r="B5" t="s">
        <v>19</v>
      </c>
      <c r="C5" t="s">
        <v>14</v>
      </c>
      <c r="D5" t="s">
        <v>20</v>
      </c>
      <c r="E5">
        <v>11000000</v>
      </c>
      <c r="F5">
        <v>88000000</v>
      </c>
      <c r="G5" s="1">
        <v>0.104</v>
      </c>
      <c r="H5">
        <v>91</v>
      </c>
      <c r="I5" t="s">
        <v>16</v>
      </c>
      <c r="J5" t="s">
        <v>17</v>
      </c>
      <c r="K5" t="s">
        <v>16</v>
      </c>
      <c r="L5" t="s">
        <v>18</v>
      </c>
      <c r="M5" t="s">
        <v>16</v>
      </c>
    </row>
    <row r="6" spans="1:13" x14ac:dyDescent="0.45">
      <c r="A6" t="s">
        <v>85</v>
      </c>
      <c r="B6" t="s">
        <v>19</v>
      </c>
      <c r="C6" t="s">
        <v>14</v>
      </c>
      <c r="D6" t="s">
        <v>20</v>
      </c>
      <c r="E6">
        <v>12000000</v>
      </c>
      <c r="F6">
        <v>85000000</v>
      </c>
      <c r="G6" s="1">
        <v>9.6000000000000002E-2</v>
      </c>
      <c r="H6">
        <v>91</v>
      </c>
      <c r="I6" t="s">
        <v>16</v>
      </c>
      <c r="J6" t="s">
        <v>17</v>
      </c>
      <c r="K6" t="s">
        <v>16</v>
      </c>
      <c r="L6" t="s">
        <v>18</v>
      </c>
      <c r="M6" t="s">
        <v>16</v>
      </c>
    </row>
    <row r="7" spans="1:13" x14ac:dyDescent="0.45">
      <c r="A7" t="s">
        <v>86</v>
      </c>
      <c r="B7" t="s">
        <v>72</v>
      </c>
      <c r="C7" t="s">
        <v>14</v>
      </c>
      <c r="D7" t="s">
        <v>20</v>
      </c>
      <c r="E7">
        <v>2000000</v>
      </c>
      <c r="F7">
        <v>62000000</v>
      </c>
      <c r="G7" s="1">
        <v>6.9000000000000006E-2</v>
      </c>
      <c r="H7">
        <v>58</v>
      </c>
      <c r="I7" t="s">
        <v>18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45">
      <c r="A8" t="s">
        <v>87</v>
      </c>
      <c r="B8" t="s">
        <v>32</v>
      </c>
      <c r="C8" t="s">
        <v>14</v>
      </c>
      <c r="D8" t="s">
        <v>20</v>
      </c>
      <c r="E8">
        <v>8100000</v>
      </c>
      <c r="F8">
        <v>81000000</v>
      </c>
      <c r="G8" s="1">
        <v>0.09</v>
      </c>
      <c r="H8">
        <v>83</v>
      </c>
      <c r="I8" t="s">
        <v>16</v>
      </c>
      <c r="J8" t="s">
        <v>17</v>
      </c>
      <c r="K8" t="s">
        <v>16</v>
      </c>
      <c r="L8" t="s">
        <v>18</v>
      </c>
      <c r="M8" t="s">
        <v>16</v>
      </c>
    </row>
    <row r="9" spans="1:13" x14ac:dyDescent="0.45">
      <c r="A9" t="s">
        <v>88</v>
      </c>
      <c r="B9" t="s">
        <v>27</v>
      </c>
      <c r="C9" t="s">
        <v>14</v>
      </c>
      <c r="D9" t="s">
        <v>20</v>
      </c>
      <c r="E9">
        <v>9600000</v>
      </c>
      <c r="F9">
        <v>84000000</v>
      </c>
      <c r="G9" s="1">
        <v>0.106</v>
      </c>
      <c r="H9">
        <v>90</v>
      </c>
      <c r="I9" t="s">
        <v>16</v>
      </c>
      <c r="J9" t="s">
        <v>18</v>
      </c>
      <c r="K9" t="s">
        <v>16</v>
      </c>
      <c r="L9" t="s">
        <v>18</v>
      </c>
      <c r="M9" t="s">
        <v>16</v>
      </c>
    </row>
    <row r="10" spans="1:13" x14ac:dyDescent="0.45">
      <c r="A10" t="s">
        <v>89</v>
      </c>
      <c r="B10" t="s">
        <v>27</v>
      </c>
      <c r="C10" t="s">
        <v>14</v>
      </c>
      <c r="D10" t="s">
        <v>20</v>
      </c>
      <c r="E10">
        <v>11000000</v>
      </c>
      <c r="F10">
        <v>83000000</v>
      </c>
      <c r="G10" s="1">
        <v>0.10100000000000001</v>
      </c>
      <c r="H10">
        <v>91</v>
      </c>
      <c r="I10" t="s">
        <v>16</v>
      </c>
      <c r="J10" t="s">
        <v>18</v>
      </c>
      <c r="K10" t="s">
        <v>16</v>
      </c>
      <c r="L10" t="s">
        <v>18</v>
      </c>
      <c r="M10" t="s">
        <v>16</v>
      </c>
    </row>
    <row r="11" spans="1:13" x14ac:dyDescent="0.45">
      <c r="A11" t="s">
        <v>90</v>
      </c>
      <c r="B11" t="s">
        <v>32</v>
      </c>
      <c r="C11" t="s">
        <v>14</v>
      </c>
      <c r="D11" t="s">
        <v>20</v>
      </c>
      <c r="E11">
        <v>9200000</v>
      </c>
      <c r="F11">
        <v>81000000</v>
      </c>
      <c r="G11" s="1">
        <v>9.2999999999999999E-2</v>
      </c>
      <c r="H11">
        <v>87</v>
      </c>
      <c r="I11" t="s">
        <v>16</v>
      </c>
      <c r="J11" t="s">
        <v>17</v>
      </c>
      <c r="K11" t="s">
        <v>16</v>
      </c>
      <c r="L11" t="s">
        <v>18</v>
      </c>
      <c r="M11" t="s">
        <v>16</v>
      </c>
    </row>
    <row r="12" spans="1:13" x14ac:dyDescent="0.45">
      <c r="A12" t="s">
        <v>91</v>
      </c>
      <c r="B12" t="s">
        <v>34</v>
      </c>
      <c r="C12" t="s">
        <v>14</v>
      </c>
      <c r="D12" t="s">
        <v>20</v>
      </c>
      <c r="E12">
        <v>7200000</v>
      </c>
      <c r="F12">
        <v>68000000</v>
      </c>
      <c r="G12" s="1">
        <v>8.4000000000000005E-2</v>
      </c>
      <c r="H12">
        <v>75</v>
      </c>
      <c r="I12" t="s">
        <v>16</v>
      </c>
      <c r="J12" t="s">
        <v>18</v>
      </c>
      <c r="K12" t="s">
        <v>16</v>
      </c>
      <c r="L12" t="s">
        <v>18</v>
      </c>
      <c r="M12" t="s">
        <v>16</v>
      </c>
    </row>
    <row r="13" spans="1:13" x14ac:dyDescent="0.45">
      <c r="A13" t="s">
        <v>92</v>
      </c>
      <c r="B13" t="s">
        <v>34</v>
      </c>
      <c r="C13" t="s">
        <v>14</v>
      </c>
      <c r="D13" t="s">
        <v>20</v>
      </c>
      <c r="E13">
        <v>8400000</v>
      </c>
      <c r="F13">
        <v>73000000</v>
      </c>
      <c r="G13" s="1">
        <v>8.4000000000000005E-2</v>
      </c>
      <c r="H13">
        <v>81</v>
      </c>
      <c r="I13" t="s">
        <v>16</v>
      </c>
      <c r="J13" t="s">
        <v>17</v>
      </c>
      <c r="K13" t="s">
        <v>16</v>
      </c>
      <c r="L13" t="s">
        <v>18</v>
      </c>
      <c r="M13" t="s">
        <v>16</v>
      </c>
    </row>
    <row r="14" spans="1:13" x14ac:dyDescent="0.45">
      <c r="A14" t="s">
        <v>93</v>
      </c>
      <c r="B14" t="s">
        <v>30</v>
      </c>
      <c r="C14" t="s">
        <v>14</v>
      </c>
      <c r="D14" t="s">
        <v>20</v>
      </c>
      <c r="E14">
        <v>5300000</v>
      </c>
      <c r="F14">
        <v>73000000</v>
      </c>
      <c r="G14" s="1">
        <v>0.08</v>
      </c>
      <c r="H14">
        <v>72</v>
      </c>
      <c r="I14" t="s">
        <v>16</v>
      </c>
      <c r="J14" t="s">
        <v>17</v>
      </c>
      <c r="K14" t="s">
        <v>16</v>
      </c>
      <c r="L14" t="s">
        <v>18</v>
      </c>
      <c r="M14" t="s">
        <v>16</v>
      </c>
    </row>
    <row r="15" spans="1:13" x14ac:dyDescent="0.45">
      <c r="A15" t="s">
        <v>94</v>
      </c>
      <c r="B15" t="s">
        <v>19</v>
      </c>
      <c r="C15" t="s">
        <v>14</v>
      </c>
      <c r="D15" t="s">
        <v>20</v>
      </c>
      <c r="E15">
        <v>10000000</v>
      </c>
      <c r="F15">
        <v>79000000</v>
      </c>
      <c r="G15" s="1">
        <v>9.7000000000000003E-2</v>
      </c>
      <c r="H15">
        <v>88</v>
      </c>
      <c r="I15" t="s">
        <v>16</v>
      </c>
      <c r="J15" t="s">
        <v>17</v>
      </c>
      <c r="K15" t="s">
        <v>16</v>
      </c>
      <c r="L15" t="s">
        <v>18</v>
      </c>
      <c r="M15" t="s">
        <v>16</v>
      </c>
    </row>
    <row r="16" spans="1:13" x14ac:dyDescent="0.45">
      <c r="A16" t="s">
        <v>95</v>
      </c>
      <c r="B16" t="s">
        <v>23</v>
      </c>
      <c r="C16" t="s">
        <v>14</v>
      </c>
      <c r="D16" t="s">
        <v>20</v>
      </c>
      <c r="E16">
        <v>8700000</v>
      </c>
      <c r="F16">
        <v>72000000</v>
      </c>
      <c r="G16" s="1">
        <v>8.4000000000000005E-2</v>
      </c>
      <c r="H16">
        <v>82</v>
      </c>
      <c r="I16" t="s">
        <v>16</v>
      </c>
      <c r="J16" t="s">
        <v>17</v>
      </c>
      <c r="K16" t="s">
        <v>16</v>
      </c>
      <c r="L16" t="s">
        <v>18</v>
      </c>
      <c r="M16" t="s">
        <v>16</v>
      </c>
    </row>
    <row r="17" spans="1:13" x14ac:dyDescent="0.45">
      <c r="A17" t="s">
        <v>96</v>
      </c>
      <c r="B17" t="s">
        <v>30</v>
      </c>
      <c r="C17" t="s">
        <v>14</v>
      </c>
      <c r="D17" t="s">
        <v>20</v>
      </c>
      <c r="E17">
        <v>4300000</v>
      </c>
      <c r="F17">
        <v>68000000</v>
      </c>
      <c r="G17" s="1">
        <v>8.1000000000000003E-2</v>
      </c>
      <c r="H17">
        <v>68</v>
      </c>
      <c r="I17" t="s">
        <v>16</v>
      </c>
      <c r="J17" t="s">
        <v>17</v>
      </c>
      <c r="K17" t="s">
        <v>16</v>
      </c>
      <c r="L17" t="s">
        <v>18</v>
      </c>
      <c r="M17" t="s">
        <v>16</v>
      </c>
    </row>
    <row r="18" spans="1:13" x14ac:dyDescent="0.45">
      <c r="A18" t="s">
        <v>97</v>
      </c>
      <c r="B18" t="s">
        <v>23</v>
      </c>
      <c r="C18" t="s">
        <v>14</v>
      </c>
      <c r="D18" t="s">
        <v>20</v>
      </c>
      <c r="E18">
        <v>8700000</v>
      </c>
      <c r="F18">
        <v>73000000</v>
      </c>
      <c r="G18" s="1">
        <v>8.5999999999999993E-2</v>
      </c>
      <c r="H18">
        <v>82</v>
      </c>
      <c r="I18" t="s">
        <v>16</v>
      </c>
      <c r="J18" t="s">
        <v>17</v>
      </c>
      <c r="K18" t="s">
        <v>16</v>
      </c>
      <c r="L18" t="s">
        <v>18</v>
      </c>
      <c r="M18" t="s">
        <v>16</v>
      </c>
    </row>
    <row r="19" spans="1:13" x14ac:dyDescent="0.45">
      <c r="A19" t="s">
        <v>98</v>
      </c>
      <c r="B19" t="s">
        <v>30</v>
      </c>
      <c r="C19" t="s">
        <v>14</v>
      </c>
      <c r="D19" t="s">
        <v>20</v>
      </c>
      <c r="E19">
        <v>5200000</v>
      </c>
      <c r="F19">
        <v>59000000</v>
      </c>
      <c r="G19" s="1">
        <v>6.3E-2</v>
      </c>
      <c r="H19">
        <v>65</v>
      </c>
      <c r="I19" t="s">
        <v>16</v>
      </c>
      <c r="J19" t="s">
        <v>18</v>
      </c>
      <c r="K19" t="s">
        <v>16</v>
      </c>
      <c r="L19" t="s">
        <v>18</v>
      </c>
      <c r="M19" t="s">
        <v>16</v>
      </c>
    </row>
    <row r="20" spans="1:13" x14ac:dyDescent="0.45">
      <c r="A20" t="s">
        <v>99</v>
      </c>
      <c r="B20" t="s">
        <v>53</v>
      </c>
      <c r="C20" t="s">
        <v>14</v>
      </c>
      <c r="D20" t="s">
        <v>20</v>
      </c>
      <c r="E20">
        <v>9000000</v>
      </c>
      <c r="F20">
        <v>86000000</v>
      </c>
      <c r="G20" s="1">
        <v>0.104</v>
      </c>
      <c r="H20">
        <v>89</v>
      </c>
      <c r="I20" t="s">
        <v>16</v>
      </c>
      <c r="J20" t="s">
        <v>18</v>
      </c>
      <c r="K20" t="s">
        <v>16</v>
      </c>
      <c r="L20" t="s">
        <v>18</v>
      </c>
      <c r="M20" t="s">
        <v>16</v>
      </c>
    </row>
    <row r="21" spans="1:13" x14ac:dyDescent="0.45">
      <c r="A21" t="s">
        <v>100</v>
      </c>
      <c r="B21" t="s">
        <v>50</v>
      </c>
      <c r="C21" t="s">
        <v>14</v>
      </c>
      <c r="D21" t="s">
        <v>20</v>
      </c>
      <c r="E21">
        <v>5900000</v>
      </c>
      <c r="F21">
        <v>54000000</v>
      </c>
      <c r="G21" s="1">
        <v>4.7E-2</v>
      </c>
      <c r="H21">
        <v>64</v>
      </c>
      <c r="I21" t="s">
        <v>16</v>
      </c>
      <c r="J21" t="s">
        <v>17</v>
      </c>
      <c r="K21" t="s">
        <v>16</v>
      </c>
      <c r="L21" t="s">
        <v>17</v>
      </c>
      <c r="M21" t="s">
        <v>16</v>
      </c>
    </row>
    <row r="22" spans="1:13" x14ac:dyDescent="0.45">
      <c r="A22" t="s">
        <v>101</v>
      </c>
      <c r="B22" t="s">
        <v>72</v>
      </c>
      <c r="C22" t="s">
        <v>14</v>
      </c>
      <c r="D22" t="s">
        <v>20</v>
      </c>
      <c r="E22">
        <v>2000000</v>
      </c>
      <c r="F22">
        <v>54000000</v>
      </c>
      <c r="G22" s="1">
        <v>6.7000000000000004E-2</v>
      </c>
      <c r="H22">
        <v>53</v>
      </c>
      <c r="I22" t="s">
        <v>18</v>
      </c>
      <c r="J22" t="s">
        <v>18</v>
      </c>
      <c r="K22" t="s">
        <v>16</v>
      </c>
      <c r="L22" t="s">
        <v>16</v>
      </c>
      <c r="M22" t="s">
        <v>16</v>
      </c>
    </row>
    <row r="23" spans="1:13" x14ac:dyDescent="0.45">
      <c r="A23" t="s">
        <v>102</v>
      </c>
      <c r="B23" t="s">
        <v>50</v>
      </c>
      <c r="C23" t="s">
        <v>14</v>
      </c>
      <c r="D23" t="s">
        <v>20</v>
      </c>
      <c r="E23">
        <v>4900000</v>
      </c>
      <c r="F23">
        <v>51000000</v>
      </c>
      <c r="G23" s="1">
        <v>4.9000000000000002E-2</v>
      </c>
      <c r="H23">
        <v>61</v>
      </c>
      <c r="I23" t="s">
        <v>16</v>
      </c>
      <c r="J23" t="s">
        <v>17</v>
      </c>
      <c r="K23" t="s">
        <v>16</v>
      </c>
      <c r="L23" t="s">
        <v>18</v>
      </c>
      <c r="M23" t="s">
        <v>16</v>
      </c>
    </row>
    <row r="24" spans="1:13" x14ac:dyDescent="0.45">
      <c r="A24" t="s">
        <v>102</v>
      </c>
      <c r="B24" t="s">
        <v>50</v>
      </c>
      <c r="C24" t="s">
        <v>14</v>
      </c>
      <c r="D24" t="s">
        <v>20</v>
      </c>
      <c r="E24">
        <v>4600000</v>
      </c>
      <c r="F24">
        <v>48000000</v>
      </c>
      <c r="G24" s="1">
        <v>0.04</v>
      </c>
      <c r="H24">
        <v>58</v>
      </c>
      <c r="I24" t="s">
        <v>16</v>
      </c>
      <c r="J24" t="s">
        <v>17</v>
      </c>
      <c r="K24" t="s">
        <v>16</v>
      </c>
      <c r="L24" t="s">
        <v>17</v>
      </c>
      <c r="M24" t="s">
        <v>16</v>
      </c>
    </row>
    <row r="25" spans="1:13" x14ac:dyDescent="0.45">
      <c r="A25" t="s">
        <v>103</v>
      </c>
      <c r="B25" t="s">
        <v>54</v>
      </c>
      <c r="C25" t="s">
        <v>14</v>
      </c>
      <c r="D25" t="s">
        <v>20</v>
      </c>
      <c r="E25">
        <v>4900000</v>
      </c>
      <c r="F25">
        <v>56000000</v>
      </c>
      <c r="G25" s="1">
        <v>5.1999999999999998E-2</v>
      </c>
      <c r="H25">
        <v>63</v>
      </c>
      <c r="I25" t="s">
        <v>16</v>
      </c>
      <c r="J25" t="s">
        <v>18</v>
      </c>
      <c r="K25" t="s">
        <v>16</v>
      </c>
      <c r="L25" t="s">
        <v>18</v>
      </c>
      <c r="M25" t="s">
        <v>16</v>
      </c>
    </row>
    <row r="26" spans="1:13" x14ac:dyDescent="0.45">
      <c r="A26" t="s">
        <v>104</v>
      </c>
      <c r="B26" t="s">
        <v>54</v>
      </c>
      <c r="C26" t="s">
        <v>14</v>
      </c>
      <c r="D26" t="s">
        <v>20</v>
      </c>
      <c r="E26">
        <v>5100000</v>
      </c>
      <c r="F26">
        <v>55000000</v>
      </c>
      <c r="G26" s="1">
        <v>4.5999999999999999E-2</v>
      </c>
      <c r="H26">
        <v>63</v>
      </c>
      <c r="I26" t="s">
        <v>16</v>
      </c>
      <c r="J26" t="s">
        <v>18</v>
      </c>
      <c r="K26" t="s">
        <v>16</v>
      </c>
      <c r="L26" t="s">
        <v>18</v>
      </c>
      <c r="M26" t="s">
        <v>16</v>
      </c>
    </row>
    <row r="27" spans="1:13" x14ac:dyDescent="0.45">
      <c r="A27" t="s">
        <v>105</v>
      </c>
      <c r="B27" t="s">
        <v>54</v>
      </c>
      <c r="C27" t="s">
        <v>14</v>
      </c>
      <c r="D27" t="s">
        <v>20</v>
      </c>
      <c r="E27">
        <v>6000000</v>
      </c>
      <c r="F27">
        <v>59000000</v>
      </c>
      <c r="G27" s="1">
        <v>6.9000000000000006E-2</v>
      </c>
      <c r="H27">
        <v>68</v>
      </c>
      <c r="I27" t="s">
        <v>16</v>
      </c>
      <c r="J27" t="s">
        <v>18</v>
      </c>
      <c r="K27" t="s">
        <v>16</v>
      </c>
      <c r="L27" t="s">
        <v>18</v>
      </c>
      <c r="M27" t="s">
        <v>16</v>
      </c>
    </row>
    <row r="28" spans="1:13" x14ac:dyDescent="0.45">
      <c r="A28" t="s">
        <v>106</v>
      </c>
      <c r="B28" t="s">
        <v>61</v>
      </c>
      <c r="C28" t="s">
        <v>14</v>
      </c>
      <c r="D28" t="s">
        <v>20</v>
      </c>
      <c r="E28">
        <v>12000000</v>
      </c>
      <c r="F28">
        <v>79000000</v>
      </c>
      <c r="G28" s="1">
        <v>8.8999999999999996E-2</v>
      </c>
      <c r="H28">
        <v>88</v>
      </c>
      <c r="I28" t="s">
        <v>16</v>
      </c>
      <c r="J28" t="s">
        <v>17</v>
      </c>
      <c r="K28" t="s">
        <v>16</v>
      </c>
      <c r="L28" t="s">
        <v>18</v>
      </c>
      <c r="M28" t="s">
        <v>16</v>
      </c>
    </row>
    <row r="29" spans="1:13" x14ac:dyDescent="0.45">
      <c r="A29" t="s">
        <v>107</v>
      </c>
      <c r="B29" t="s">
        <v>26</v>
      </c>
      <c r="C29" t="s">
        <v>14</v>
      </c>
      <c r="D29" t="s">
        <v>20</v>
      </c>
      <c r="E29">
        <v>5100000</v>
      </c>
      <c r="F29">
        <v>60000000</v>
      </c>
      <c r="G29" s="1">
        <v>6.4000000000000001E-2</v>
      </c>
      <c r="H29">
        <v>65</v>
      </c>
      <c r="I29" t="s">
        <v>16</v>
      </c>
      <c r="J29" t="s">
        <v>18</v>
      </c>
      <c r="K29" t="s">
        <v>16</v>
      </c>
      <c r="L29" t="s">
        <v>18</v>
      </c>
      <c r="M29" t="s">
        <v>16</v>
      </c>
    </row>
    <row r="30" spans="1:13" x14ac:dyDescent="0.45">
      <c r="A30" t="s">
        <v>108</v>
      </c>
      <c r="B30" t="s">
        <v>51</v>
      </c>
      <c r="C30" t="s">
        <v>14</v>
      </c>
      <c r="D30" t="s">
        <v>20</v>
      </c>
      <c r="E30">
        <v>11000000</v>
      </c>
      <c r="F30">
        <v>87000000</v>
      </c>
      <c r="G30" s="1">
        <v>0.108</v>
      </c>
      <c r="H30">
        <v>93</v>
      </c>
      <c r="I30" t="s">
        <v>16</v>
      </c>
      <c r="J30" t="s">
        <v>18</v>
      </c>
      <c r="K30" t="s">
        <v>16</v>
      </c>
      <c r="L30" t="s">
        <v>18</v>
      </c>
      <c r="M30" t="s">
        <v>16</v>
      </c>
    </row>
    <row r="31" spans="1:13" x14ac:dyDescent="0.45">
      <c r="A31" t="s">
        <v>109</v>
      </c>
      <c r="B31" t="s">
        <v>51</v>
      </c>
      <c r="C31" t="s">
        <v>14</v>
      </c>
      <c r="D31" t="s">
        <v>20</v>
      </c>
      <c r="E31">
        <v>9100000</v>
      </c>
      <c r="F31">
        <v>84000000</v>
      </c>
      <c r="G31" s="1">
        <v>9.4E-2</v>
      </c>
      <c r="H31">
        <v>88</v>
      </c>
      <c r="I31" t="s">
        <v>16</v>
      </c>
      <c r="J31" t="s">
        <v>18</v>
      </c>
      <c r="K31" t="s">
        <v>16</v>
      </c>
      <c r="L31" t="s">
        <v>18</v>
      </c>
      <c r="M31" t="s">
        <v>16</v>
      </c>
    </row>
    <row r="32" spans="1:13" x14ac:dyDescent="0.45">
      <c r="A32" t="s">
        <v>110</v>
      </c>
      <c r="B32" t="s">
        <v>51</v>
      </c>
      <c r="C32" t="s">
        <v>14</v>
      </c>
      <c r="D32" t="s">
        <v>20</v>
      </c>
      <c r="E32">
        <v>10000000</v>
      </c>
      <c r="F32">
        <v>87000000</v>
      </c>
      <c r="G32" s="1">
        <v>0.113</v>
      </c>
      <c r="H32">
        <v>93</v>
      </c>
      <c r="I32" t="s">
        <v>16</v>
      </c>
      <c r="J32" t="s">
        <v>18</v>
      </c>
      <c r="K32" t="s">
        <v>16</v>
      </c>
      <c r="L32" t="s">
        <v>18</v>
      </c>
      <c r="M32" t="s">
        <v>16</v>
      </c>
    </row>
    <row r="33" spans="1:13" x14ac:dyDescent="0.45">
      <c r="A33" t="s">
        <v>111</v>
      </c>
      <c r="B33" t="s">
        <v>26</v>
      </c>
      <c r="C33" t="s">
        <v>14</v>
      </c>
      <c r="D33" t="s">
        <v>20</v>
      </c>
      <c r="E33">
        <v>6000000</v>
      </c>
      <c r="F33">
        <v>65000000</v>
      </c>
      <c r="G33" s="1">
        <v>7.0999999999999994E-2</v>
      </c>
      <c r="H33">
        <v>69</v>
      </c>
      <c r="I33" t="s">
        <v>16</v>
      </c>
      <c r="J33" t="s">
        <v>18</v>
      </c>
      <c r="K33" t="s">
        <v>16</v>
      </c>
      <c r="L33" t="s">
        <v>18</v>
      </c>
      <c r="M33" t="s">
        <v>16</v>
      </c>
    </row>
    <row r="34" spans="1:13" x14ac:dyDescent="0.45">
      <c r="A34" t="s">
        <v>112</v>
      </c>
      <c r="B34" t="s">
        <v>25</v>
      </c>
      <c r="C34" t="s">
        <v>14</v>
      </c>
      <c r="D34" t="s">
        <v>20</v>
      </c>
      <c r="E34">
        <v>8000000</v>
      </c>
      <c r="F34">
        <v>70000000</v>
      </c>
      <c r="G34" s="1">
        <v>7.3999999999999996E-2</v>
      </c>
      <c r="H34">
        <v>78</v>
      </c>
      <c r="I34" t="s">
        <v>16</v>
      </c>
      <c r="J34" t="s">
        <v>18</v>
      </c>
      <c r="K34" t="s">
        <v>16</v>
      </c>
      <c r="L34" t="s">
        <v>18</v>
      </c>
      <c r="M34" t="s">
        <v>16</v>
      </c>
    </row>
    <row r="35" spans="1:13" x14ac:dyDescent="0.45">
      <c r="A35" t="s">
        <v>113</v>
      </c>
      <c r="B35" t="s">
        <v>42</v>
      </c>
      <c r="C35" t="s">
        <v>14</v>
      </c>
      <c r="D35" t="s">
        <v>20</v>
      </c>
      <c r="E35">
        <v>9000000</v>
      </c>
      <c r="F35">
        <v>79000000</v>
      </c>
      <c r="G35" s="1">
        <v>7.8E-2</v>
      </c>
      <c r="H35">
        <v>84</v>
      </c>
      <c r="I35" t="s">
        <v>16</v>
      </c>
      <c r="J35" t="s">
        <v>17</v>
      </c>
      <c r="K35" t="s">
        <v>16</v>
      </c>
      <c r="L35" t="s">
        <v>18</v>
      </c>
      <c r="M35" t="s">
        <v>16</v>
      </c>
    </row>
    <row r="36" spans="1:13" x14ac:dyDescent="0.45">
      <c r="A36" t="s">
        <v>114</v>
      </c>
      <c r="B36" t="s">
        <v>26</v>
      </c>
      <c r="C36" t="s">
        <v>14</v>
      </c>
      <c r="D36" t="s">
        <v>20</v>
      </c>
      <c r="E36">
        <v>2400000</v>
      </c>
      <c r="F36">
        <v>59000000</v>
      </c>
      <c r="G36" s="1">
        <v>6.7000000000000004E-2</v>
      </c>
      <c r="H36">
        <v>56</v>
      </c>
      <c r="I36" t="s">
        <v>16</v>
      </c>
      <c r="J36" t="s">
        <v>17</v>
      </c>
      <c r="K36" t="s">
        <v>16</v>
      </c>
      <c r="L36" t="s">
        <v>18</v>
      </c>
      <c r="M36" t="s">
        <v>16</v>
      </c>
    </row>
    <row r="37" spans="1:13" x14ac:dyDescent="0.45">
      <c r="A37" t="s">
        <v>115</v>
      </c>
      <c r="B37" t="s">
        <v>73</v>
      </c>
      <c r="C37" t="s">
        <v>14</v>
      </c>
      <c r="D37" t="s">
        <v>20</v>
      </c>
      <c r="E37">
        <v>9700000</v>
      </c>
      <c r="F37">
        <v>85000000</v>
      </c>
      <c r="G37" s="1">
        <v>0.111</v>
      </c>
      <c r="H37">
        <v>91</v>
      </c>
      <c r="I37" t="s">
        <v>16</v>
      </c>
      <c r="J37" t="s">
        <v>17</v>
      </c>
      <c r="K37" t="s">
        <v>16</v>
      </c>
      <c r="L37" t="s">
        <v>18</v>
      </c>
      <c r="M37" t="s">
        <v>16</v>
      </c>
    </row>
    <row r="38" spans="1:13" x14ac:dyDescent="0.45">
      <c r="A38" t="s">
        <v>116</v>
      </c>
      <c r="B38" t="s">
        <v>25</v>
      </c>
      <c r="C38" t="s">
        <v>14</v>
      </c>
      <c r="D38" t="s">
        <v>20</v>
      </c>
      <c r="E38">
        <v>9200000</v>
      </c>
      <c r="F38">
        <v>78000000</v>
      </c>
      <c r="G38" s="1">
        <v>9.5000000000000001E-2</v>
      </c>
      <c r="H38">
        <v>86</v>
      </c>
      <c r="I38" t="s">
        <v>16</v>
      </c>
      <c r="J38" t="s">
        <v>17</v>
      </c>
      <c r="K38" t="s">
        <v>16</v>
      </c>
      <c r="L38" t="s">
        <v>18</v>
      </c>
      <c r="M38" t="s">
        <v>16</v>
      </c>
    </row>
    <row r="39" spans="1:13" x14ac:dyDescent="0.45">
      <c r="A39" t="s">
        <v>117</v>
      </c>
      <c r="B39" t="s">
        <v>42</v>
      </c>
      <c r="C39" t="s">
        <v>14</v>
      </c>
      <c r="D39" t="s">
        <v>20</v>
      </c>
      <c r="E39">
        <v>9100000</v>
      </c>
      <c r="F39">
        <v>72000000</v>
      </c>
      <c r="G39" s="1">
        <v>7.4999999999999997E-2</v>
      </c>
      <c r="H39">
        <v>82</v>
      </c>
      <c r="I39" t="s">
        <v>16</v>
      </c>
      <c r="J39" t="s">
        <v>17</v>
      </c>
      <c r="K39" t="s">
        <v>16</v>
      </c>
      <c r="L39" t="s">
        <v>18</v>
      </c>
      <c r="M39" t="s">
        <v>16</v>
      </c>
    </row>
    <row r="40" spans="1:13" x14ac:dyDescent="0.45">
      <c r="A40" t="s">
        <v>118</v>
      </c>
      <c r="B40" t="s">
        <v>25</v>
      </c>
      <c r="C40" t="s">
        <v>14</v>
      </c>
      <c r="D40" t="s">
        <v>20</v>
      </c>
      <c r="E40">
        <v>8800000</v>
      </c>
      <c r="F40">
        <v>71000000</v>
      </c>
      <c r="G40" s="1">
        <v>8.8999999999999996E-2</v>
      </c>
      <c r="H40">
        <v>82</v>
      </c>
      <c r="I40" t="s">
        <v>16</v>
      </c>
      <c r="J40" t="s">
        <v>17</v>
      </c>
      <c r="K40" t="s">
        <v>16</v>
      </c>
      <c r="L40" t="s">
        <v>18</v>
      </c>
      <c r="M40" t="s">
        <v>16</v>
      </c>
    </row>
    <row r="41" spans="1:13" x14ac:dyDescent="0.45">
      <c r="A41" t="s">
        <v>119</v>
      </c>
      <c r="B41" t="s">
        <v>37</v>
      </c>
      <c r="C41" t="s">
        <v>14</v>
      </c>
      <c r="D41" t="s">
        <v>20</v>
      </c>
      <c r="E41">
        <v>11000000</v>
      </c>
      <c r="F41">
        <v>86000000</v>
      </c>
      <c r="G41" s="1">
        <v>0.105</v>
      </c>
      <c r="H41">
        <v>92</v>
      </c>
      <c r="I41" t="s">
        <v>16</v>
      </c>
      <c r="J41" t="s">
        <v>17</v>
      </c>
      <c r="K41" t="s">
        <v>16</v>
      </c>
      <c r="L41" t="s">
        <v>18</v>
      </c>
      <c r="M41" t="s">
        <v>16</v>
      </c>
    </row>
    <row r="42" spans="1:13" x14ac:dyDescent="0.45">
      <c r="A42" t="s">
        <v>120</v>
      </c>
      <c r="B42" t="s">
        <v>42</v>
      </c>
      <c r="C42" t="s">
        <v>14</v>
      </c>
      <c r="D42" t="s">
        <v>20</v>
      </c>
      <c r="E42">
        <v>6900000</v>
      </c>
      <c r="F42">
        <v>74000000</v>
      </c>
      <c r="G42" s="1">
        <v>8.5000000000000006E-2</v>
      </c>
      <c r="H42">
        <v>77</v>
      </c>
      <c r="I42" t="s">
        <v>16</v>
      </c>
      <c r="J42" t="s">
        <v>17</v>
      </c>
      <c r="K42" t="s">
        <v>16</v>
      </c>
      <c r="L42" t="s">
        <v>18</v>
      </c>
      <c r="M42" t="s">
        <v>16</v>
      </c>
    </row>
    <row r="43" spans="1:13" x14ac:dyDescent="0.45">
      <c r="A43" t="s">
        <v>121</v>
      </c>
      <c r="B43" t="s">
        <v>37</v>
      </c>
      <c r="C43" t="s">
        <v>14</v>
      </c>
      <c r="D43" t="s">
        <v>20</v>
      </c>
      <c r="E43">
        <v>10000000</v>
      </c>
      <c r="F43">
        <v>85000000</v>
      </c>
      <c r="G43" s="1">
        <v>0.104</v>
      </c>
      <c r="H43">
        <v>91</v>
      </c>
      <c r="I43" t="s">
        <v>16</v>
      </c>
      <c r="J43" t="s">
        <v>17</v>
      </c>
      <c r="K43" t="s">
        <v>16</v>
      </c>
      <c r="L43" t="s">
        <v>18</v>
      </c>
      <c r="M43" t="s">
        <v>16</v>
      </c>
    </row>
    <row r="44" spans="1:13" x14ac:dyDescent="0.45">
      <c r="A44" t="s">
        <v>122</v>
      </c>
      <c r="B44" t="s">
        <v>61</v>
      </c>
      <c r="C44" t="s">
        <v>14</v>
      </c>
      <c r="D44" t="s">
        <v>20</v>
      </c>
      <c r="E44">
        <v>12000000</v>
      </c>
      <c r="F44">
        <v>79000000</v>
      </c>
      <c r="G44" s="1">
        <v>8.6999999999999994E-2</v>
      </c>
      <c r="H44">
        <v>88</v>
      </c>
      <c r="I44" t="s">
        <v>16</v>
      </c>
      <c r="J44" t="s">
        <v>17</v>
      </c>
      <c r="K44" t="s">
        <v>16</v>
      </c>
      <c r="L44" t="s">
        <v>18</v>
      </c>
      <c r="M44" t="s">
        <v>16</v>
      </c>
    </row>
    <row r="45" spans="1:13" x14ac:dyDescent="0.45">
      <c r="A45" t="s">
        <v>123</v>
      </c>
      <c r="B45" t="s">
        <v>52</v>
      </c>
      <c r="C45" t="s">
        <v>14</v>
      </c>
      <c r="D45" t="s">
        <v>20</v>
      </c>
      <c r="E45">
        <v>10000000</v>
      </c>
      <c r="F45">
        <v>75000000</v>
      </c>
      <c r="G45" s="1">
        <v>9.1999999999999998E-2</v>
      </c>
      <c r="H45">
        <v>87</v>
      </c>
      <c r="I45" t="s">
        <v>16</v>
      </c>
      <c r="J45" t="s">
        <v>18</v>
      </c>
      <c r="K45" t="s">
        <v>16</v>
      </c>
      <c r="L45" t="s">
        <v>18</v>
      </c>
      <c r="M45" t="s">
        <v>16</v>
      </c>
    </row>
    <row r="46" spans="1:13" x14ac:dyDescent="0.45">
      <c r="A46" t="s">
        <v>124</v>
      </c>
      <c r="B46" t="s">
        <v>37</v>
      </c>
      <c r="C46" t="s">
        <v>14</v>
      </c>
      <c r="D46" t="s">
        <v>20</v>
      </c>
      <c r="E46">
        <v>10000000</v>
      </c>
      <c r="F46">
        <v>84000000</v>
      </c>
      <c r="G46" s="1">
        <v>0.105</v>
      </c>
      <c r="H46">
        <v>91</v>
      </c>
      <c r="I46" t="s">
        <v>16</v>
      </c>
      <c r="J46" t="s">
        <v>17</v>
      </c>
      <c r="K46" t="s">
        <v>16</v>
      </c>
      <c r="L46" t="s">
        <v>18</v>
      </c>
      <c r="M46" t="s">
        <v>16</v>
      </c>
    </row>
    <row r="47" spans="1:13" x14ac:dyDescent="0.45">
      <c r="A47" t="s">
        <v>125</v>
      </c>
      <c r="B47" t="s">
        <v>67</v>
      </c>
      <c r="C47" t="s">
        <v>14</v>
      </c>
      <c r="D47" t="s">
        <v>20</v>
      </c>
      <c r="E47">
        <v>11000000</v>
      </c>
      <c r="F47">
        <v>78000000</v>
      </c>
      <c r="G47" s="1">
        <v>9.5000000000000001E-2</v>
      </c>
      <c r="H47">
        <v>88</v>
      </c>
      <c r="I47" t="s">
        <v>16</v>
      </c>
      <c r="J47" t="s">
        <v>17</v>
      </c>
      <c r="K47" t="s">
        <v>16</v>
      </c>
      <c r="L47" t="s">
        <v>18</v>
      </c>
      <c r="M47" t="s">
        <v>16</v>
      </c>
    </row>
    <row r="48" spans="1:13" x14ac:dyDescent="0.45">
      <c r="A48" t="s">
        <v>126</v>
      </c>
      <c r="B48" t="s">
        <v>67</v>
      </c>
      <c r="C48" t="s">
        <v>14</v>
      </c>
      <c r="D48" t="s">
        <v>20</v>
      </c>
      <c r="E48">
        <v>10000000</v>
      </c>
      <c r="F48">
        <v>75000000</v>
      </c>
      <c r="G48" s="1">
        <v>8.8999999999999996E-2</v>
      </c>
      <c r="H48">
        <v>87</v>
      </c>
      <c r="I48" t="s">
        <v>16</v>
      </c>
      <c r="J48" t="s">
        <v>17</v>
      </c>
      <c r="K48" t="s">
        <v>16</v>
      </c>
      <c r="L48" t="s">
        <v>18</v>
      </c>
      <c r="M48" t="s">
        <v>16</v>
      </c>
    </row>
    <row r="49" spans="1:13" x14ac:dyDescent="0.45">
      <c r="A49" t="s">
        <v>127</v>
      </c>
      <c r="B49" t="s">
        <v>24</v>
      </c>
      <c r="C49" t="s">
        <v>14</v>
      </c>
      <c r="D49" t="s">
        <v>20</v>
      </c>
      <c r="E49">
        <v>7600000</v>
      </c>
      <c r="F49">
        <v>76000000</v>
      </c>
      <c r="G49" s="1">
        <v>8.1000000000000003E-2</v>
      </c>
      <c r="H49">
        <v>79</v>
      </c>
      <c r="I49" t="s">
        <v>16</v>
      </c>
      <c r="J49" t="s">
        <v>18</v>
      </c>
      <c r="K49" t="s">
        <v>16</v>
      </c>
      <c r="L49" t="s">
        <v>18</v>
      </c>
      <c r="M49" t="s">
        <v>16</v>
      </c>
    </row>
    <row r="50" spans="1:13" x14ac:dyDescent="0.45">
      <c r="A50" t="s">
        <v>128</v>
      </c>
      <c r="B50" t="s">
        <v>24</v>
      </c>
      <c r="C50" t="s">
        <v>14</v>
      </c>
      <c r="D50" t="s">
        <v>20</v>
      </c>
      <c r="E50">
        <v>6900000</v>
      </c>
      <c r="F50">
        <v>73000000</v>
      </c>
      <c r="G50" s="1">
        <v>7.6999999999999999E-2</v>
      </c>
      <c r="H50">
        <v>76</v>
      </c>
      <c r="I50" t="s">
        <v>16</v>
      </c>
      <c r="J50" t="s">
        <v>18</v>
      </c>
      <c r="K50" t="s">
        <v>16</v>
      </c>
      <c r="L50" t="s">
        <v>18</v>
      </c>
      <c r="M50" t="s">
        <v>16</v>
      </c>
    </row>
    <row r="51" spans="1:13" x14ac:dyDescent="0.45">
      <c r="A51" t="s">
        <v>129</v>
      </c>
      <c r="B51" t="s">
        <v>41</v>
      </c>
      <c r="C51" t="s">
        <v>14</v>
      </c>
      <c r="D51" t="s">
        <v>20</v>
      </c>
      <c r="E51">
        <v>9400000</v>
      </c>
      <c r="F51">
        <v>76000000</v>
      </c>
      <c r="G51" s="1">
        <v>0.10199999999999999</v>
      </c>
      <c r="H51">
        <v>84</v>
      </c>
      <c r="I51" t="s">
        <v>18</v>
      </c>
      <c r="J51" t="s">
        <v>17</v>
      </c>
      <c r="K51" t="s">
        <v>18</v>
      </c>
      <c r="L51" t="s">
        <v>17</v>
      </c>
      <c r="M51" t="s">
        <v>16</v>
      </c>
    </row>
    <row r="52" spans="1:13" x14ac:dyDescent="0.45">
      <c r="A52" t="s">
        <v>130</v>
      </c>
      <c r="B52" t="s">
        <v>41</v>
      </c>
      <c r="C52" t="s">
        <v>14</v>
      </c>
      <c r="D52" t="s">
        <v>20</v>
      </c>
      <c r="E52">
        <v>8500000</v>
      </c>
      <c r="F52">
        <v>78000000</v>
      </c>
      <c r="G52" s="1">
        <v>0.109</v>
      </c>
      <c r="H52">
        <v>85</v>
      </c>
      <c r="I52" t="s">
        <v>16</v>
      </c>
      <c r="J52" t="s">
        <v>17</v>
      </c>
      <c r="K52" t="s">
        <v>16</v>
      </c>
      <c r="L52" t="s">
        <v>18</v>
      </c>
      <c r="M52" t="s">
        <v>16</v>
      </c>
    </row>
    <row r="53" spans="1:13" x14ac:dyDescent="0.45">
      <c r="A53" t="s">
        <v>131</v>
      </c>
      <c r="B53" t="s">
        <v>41</v>
      </c>
      <c r="C53" t="s">
        <v>14</v>
      </c>
      <c r="D53" t="s">
        <v>20</v>
      </c>
      <c r="E53">
        <v>9000000</v>
      </c>
      <c r="F53">
        <v>77000000</v>
      </c>
      <c r="G53" s="1">
        <v>0.108</v>
      </c>
      <c r="H53">
        <v>86</v>
      </c>
      <c r="I53" t="s">
        <v>16</v>
      </c>
      <c r="J53" t="s">
        <v>17</v>
      </c>
      <c r="K53" t="s">
        <v>16</v>
      </c>
      <c r="L53" t="s">
        <v>18</v>
      </c>
      <c r="M53" t="s">
        <v>16</v>
      </c>
    </row>
    <row r="54" spans="1:13" x14ac:dyDescent="0.45">
      <c r="A54" t="s">
        <v>132</v>
      </c>
      <c r="B54" t="s">
        <v>40</v>
      </c>
      <c r="C54" t="s">
        <v>14</v>
      </c>
      <c r="D54" t="s">
        <v>20</v>
      </c>
      <c r="E54">
        <v>8000000</v>
      </c>
      <c r="F54">
        <v>74000000</v>
      </c>
      <c r="G54" s="1">
        <v>0.09</v>
      </c>
      <c r="H54">
        <v>80</v>
      </c>
      <c r="I54" t="s">
        <v>16</v>
      </c>
      <c r="J54" t="s">
        <v>17</v>
      </c>
      <c r="K54" t="s">
        <v>16</v>
      </c>
      <c r="L54" t="s">
        <v>18</v>
      </c>
      <c r="M54" t="s">
        <v>16</v>
      </c>
    </row>
    <row r="55" spans="1:13" x14ac:dyDescent="0.45">
      <c r="A55" t="s">
        <v>133</v>
      </c>
      <c r="B55" t="s">
        <v>40</v>
      </c>
      <c r="C55" t="s">
        <v>14</v>
      </c>
      <c r="D55" t="s">
        <v>20</v>
      </c>
      <c r="E55">
        <v>8199999.9999999898</v>
      </c>
      <c r="F55">
        <v>72000000</v>
      </c>
      <c r="G55" s="1">
        <v>9.6000000000000002E-2</v>
      </c>
      <c r="H55">
        <v>81</v>
      </c>
      <c r="I55" t="s">
        <v>16</v>
      </c>
      <c r="J55" t="s">
        <v>17</v>
      </c>
      <c r="K55" t="s">
        <v>16</v>
      </c>
      <c r="L55" t="s">
        <v>18</v>
      </c>
      <c r="M55" t="s">
        <v>16</v>
      </c>
    </row>
    <row r="56" spans="1:13" x14ac:dyDescent="0.45">
      <c r="A56" t="s">
        <v>134</v>
      </c>
      <c r="B56" t="s">
        <v>40</v>
      </c>
      <c r="C56" t="s">
        <v>14</v>
      </c>
      <c r="D56" t="s">
        <v>20</v>
      </c>
      <c r="E56">
        <v>8300000</v>
      </c>
      <c r="F56">
        <v>73000000</v>
      </c>
      <c r="G56" s="1">
        <v>8.3000000000000004E-2</v>
      </c>
      <c r="H56">
        <v>79</v>
      </c>
      <c r="I56" t="s">
        <v>16</v>
      </c>
      <c r="J56" t="s">
        <v>17</v>
      </c>
      <c r="K56" t="s">
        <v>16</v>
      </c>
      <c r="L56" t="s">
        <v>18</v>
      </c>
      <c r="M56" t="s">
        <v>16</v>
      </c>
    </row>
    <row r="57" spans="1:13" x14ac:dyDescent="0.45">
      <c r="A57" t="s">
        <v>135</v>
      </c>
      <c r="B57" t="s">
        <v>45</v>
      </c>
      <c r="C57" t="s">
        <v>14</v>
      </c>
      <c r="D57" t="s">
        <v>20</v>
      </c>
      <c r="E57">
        <v>8900000</v>
      </c>
      <c r="F57">
        <v>80000000</v>
      </c>
      <c r="G57" s="1">
        <v>0.104</v>
      </c>
      <c r="H57">
        <v>86</v>
      </c>
      <c r="I57" t="s">
        <v>16</v>
      </c>
      <c r="J57" t="s">
        <v>17</v>
      </c>
      <c r="K57" t="s">
        <v>16</v>
      </c>
      <c r="L57" t="s">
        <v>18</v>
      </c>
      <c r="M57" t="s">
        <v>16</v>
      </c>
    </row>
    <row r="58" spans="1:13" x14ac:dyDescent="0.45">
      <c r="A58" t="s">
        <v>136</v>
      </c>
      <c r="B58" t="s">
        <v>45</v>
      </c>
      <c r="C58" t="s">
        <v>14</v>
      </c>
      <c r="D58" t="s">
        <v>20</v>
      </c>
      <c r="E58">
        <v>8900000</v>
      </c>
      <c r="F58">
        <v>80000000</v>
      </c>
      <c r="G58" s="1">
        <v>0.104</v>
      </c>
      <c r="H58">
        <v>86</v>
      </c>
      <c r="I58" t="s">
        <v>16</v>
      </c>
      <c r="J58" t="s">
        <v>17</v>
      </c>
      <c r="K58" t="s">
        <v>16</v>
      </c>
      <c r="L58" t="s">
        <v>18</v>
      </c>
      <c r="M58" t="s">
        <v>16</v>
      </c>
    </row>
    <row r="59" spans="1:13" x14ac:dyDescent="0.45">
      <c r="A59" t="s">
        <v>137</v>
      </c>
      <c r="B59" t="s">
        <v>45</v>
      </c>
      <c r="C59" t="s">
        <v>14</v>
      </c>
      <c r="D59" t="s">
        <v>20</v>
      </c>
      <c r="E59">
        <v>9000000</v>
      </c>
      <c r="F59">
        <v>80000000</v>
      </c>
      <c r="G59" s="1">
        <v>0.104</v>
      </c>
      <c r="H59">
        <v>86</v>
      </c>
      <c r="I59" t="s">
        <v>16</v>
      </c>
      <c r="J59" t="s">
        <v>17</v>
      </c>
      <c r="K59" t="s">
        <v>16</v>
      </c>
      <c r="L59" t="s">
        <v>18</v>
      </c>
      <c r="M59" t="s">
        <v>16</v>
      </c>
    </row>
    <row r="60" spans="1:13" x14ac:dyDescent="0.45">
      <c r="A60" t="s">
        <v>138</v>
      </c>
      <c r="B60" t="s">
        <v>139</v>
      </c>
      <c r="C60" t="s">
        <v>14</v>
      </c>
      <c r="D60" t="s">
        <v>20</v>
      </c>
      <c r="E60">
        <v>4900000</v>
      </c>
      <c r="F60">
        <v>75000000</v>
      </c>
      <c r="G60" s="1">
        <v>8.2000000000000003E-2</v>
      </c>
      <c r="H60">
        <v>72</v>
      </c>
      <c r="I60" t="s">
        <v>16</v>
      </c>
      <c r="J60" t="s">
        <v>18</v>
      </c>
      <c r="K60" t="s">
        <v>16</v>
      </c>
      <c r="L60" t="s">
        <v>18</v>
      </c>
      <c r="M60" t="s">
        <v>16</v>
      </c>
    </row>
    <row r="61" spans="1:13" x14ac:dyDescent="0.45">
      <c r="A61" t="s">
        <v>140</v>
      </c>
      <c r="B61" t="s">
        <v>139</v>
      </c>
      <c r="C61" t="s">
        <v>14</v>
      </c>
      <c r="D61" t="s">
        <v>20</v>
      </c>
      <c r="E61">
        <v>3600000</v>
      </c>
      <c r="F61">
        <v>68000000</v>
      </c>
      <c r="G61" s="1">
        <v>8.5000000000000006E-2</v>
      </c>
      <c r="H61">
        <v>66</v>
      </c>
      <c r="I61" t="s">
        <v>16</v>
      </c>
      <c r="J61" t="s">
        <v>18</v>
      </c>
      <c r="K61" t="s">
        <v>16</v>
      </c>
      <c r="L61" t="s">
        <v>18</v>
      </c>
      <c r="M61" t="s">
        <v>16</v>
      </c>
    </row>
    <row r="62" spans="1:13" x14ac:dyDescent="0.45">
      <c r="A62" t="s">
        <v>141</v>
      </c>
      <c r="B62" t="s">
        <v>70</v>
      </c>
      <c r="C62" t="s">
        <v>14</v>
      </c>
      <c r="D62" t="s">
        <v>20</v>
      </c>
      <c r="E62">
        <v>9400000</v>
      </c>
      <c r="F62">
        <v>77000000</v>
      </c>
      <c r="G62" s="1">
        <v>0.10100000000000001</v>
      </c>
      <c r="H62">
        <v>87</v>
      </c>
      <c r="I62" t="s">
        <v>16</v>
      </c>
      <c r="J62" t="s">
        <v>18</v>
      </c>
      <c r="K62" t="s">
        <v>16</v>
      </c>
      <c r="L62" t="s">
        <v>18</v>
      </c>
      <c r="M62" t="s">
        <v>16</v>
      </c>
    </row>
    <row r="63" spans="1:13" x14ac:dyDescent="0.45">
      <c r="A63" t="s">
        <v>142</v>
      </c>
      <c r="B63" t="s">
        <v>65</v>
      </c>
      <c r="C63" t="s">
        <v>14</v>
      </c>
      <c r="D63" t="s">
        <v>20</v>
      </c>
      <c r="E63">
        <v>9900000</v>
      </c>
      <c r="F63">
        <v>79000000</v>
      </c>
      <c r="G63" s="1">
        <v>8.5000000000000006E-2</v>
      </c>
      <c r="H63">
        <v>87</v>
      </c>
      <c r="I63" t="s">
        <v>16</v>
      </c>
      <c r="J63" t="s">
        <v>17</v>
      </c>
      <c r="K63" t="s">
        <v>16</v>
      </c>
      <c r="L63" t="s">
        <v>18</v>
      </c>
      <c r="M63" t="s">
        <v>16</v>
      </c>
    </row>
    <row r="64" spans="1:13" x14ac:dyDescent="0.45">
      <c r="A64" t="s">
        <v>143</v>
      </c>
      <c r="B64" t="s">
        <v>65</v>
      </c>
      <c r="C64" t="s">
        <v>14</v>
      </c>
      <c r="D64" t="s">
        <v>20</v>
      </c>
      <c r="E64">
        <v>9800000</v>
      </c>
      <c r="F64">
        <v>78000000</v>
      </c>
      <c r="G64" s="1">
        <v>8.8999999999999996E-2</v>
      </c>
      <c r="H64">
        <v>87</v>
      </c>
      <c r="I64" t="s">
        <v>16</v>
      </c>
      <c r="J64" t="s">
        <v>18</v>
      </c>
      <c r="K64" t="s">
        <v>16</v>
      </c>
      <c r="L64" t="s">
        <v>18</v>
      </c>
      <c r="M64" t="s">
        <v>16</v>
      </c>
    </row>
    <row r="65" spans="1:13" x14ac:dyDescent="0.45">
      <c r="A65" t="s">
        <v>144</v>
      </c>
      <c r="B65" t="s">
        <v>65</v>
      </c>
      <c r="C65" t="s">
        <v>14</v>
      </c>
      <c r="D65" t="s">
        <v>20</v>
      </c>
      <c r="E65">
        <v>9200000</v>
      </c>
      <c r="F65">
        <v>77000000</v>
      </c>
      <c r="G65" s="1">
        <v>0.09</v>
      </c>
      <c r="H65">
        <v>85</v>
      </c>
      <c r="I65" t="s">
        <v>16</v>
      </c>
      <c r="J65" t="s">
        <v>17</v>
      </c>
      <c r="K65" t="s">
        <v>16</v>
      </c>
      <c r="L65" t="s">
        <v>18</v>
      </c>
      <c r="M65" t="s">
        <v>16</v>
      </c>
    </row>
    <row r="66" spans="1:13" x14ac:dyDescent="0.45">
      <c r="A66" t="s">
        <v>145</v>
      </c>
      <c r="B66" t="s">
        <v>23</v>
      </c>
      <c r="C66" t="s">
        <v>14</v>
      </c>
      <c r="D66" t="s">
        <v>20</v>
      </c>
      <c r="E66">
        <v>9400000</v>
      </c>
      <c r="F66">
        <v>75000000</v>
      </c>
      <c r="G66" s="1">
        <v>8.6999999999999994E-2</v>
      </c>
      <c r="H66">
        <v>84</v>
      </c>
      <c r="I66" t="s">
        <v>16</v>
      </c>
      <c r="J66" t="s">
        <v>17</v>
      </c>
      <c r="K66" t="s">
        <v>16</v>
      </c>
      <c r="L66" t="s">
        <v>18</v>
      </c>
      <c r="M66" t="s">
        <v>16</v>
      </c>
    </row>
    <row r="67" spans="1:13" x14ac:dyDescent="0.45">
      <c r="A67" t="s">
        <v>146</v>
      </c>
      <c r="B67" t="s">
        <v>46</v>
      </c>
      <c r="C67" t="s">
        <v>14</v>
      </c>
      <c r="D67" t="s">
        <v>35</v>
      </c>
      <c r="E67">
        <v>967000</v>
      </c>
      <c r="F67">
        <v>22000000</v>
      </c>
      <c r="G67" s="1">
        <v>5.5E-2</v>
      </c>
      <c r="H67" t="s">
        <v>15</v>
      </c>
      <c r="I67" t="s">
        <v>18</v>
      </c>
      <c r="J67" t="s">
        <v>17</v>
      </c>
      <c r="K67" t="s">
        <v>18</v>
      </c>
      <c r="L67" t="s">
        <v>17</v>
      </c>
      <c r="M67" t="s">
        <v>16</v>
      </c>
    </row>
    <row r="68" spans="1:13" x14ac:dyDescent="0.45">
      <c r="A68" t="s">
        <v>147</v>
      </c>
      <c r="B68" t="s">
        <v>71</v>
      </c>
      <c r="C68" t="s">
        <v>14</v>
      </c>
      <c r="D68" t="s">
        <v>48</v>
      </c>
      <c r="E68">
        <v>520000</v>
      </c>
      <c r="F68">
        <v>35000000</v>
      </c>
      <c r="G68" s="1">
        <v>4.2999999999999997E-2</v>
      </c>
      <c r="H68">
        <v>41</v>
      </c>
      <c r="I68" t="s">
        <v>17</v>
      </c>
      <c r="J68" t="s">
        <v>17</v>
      </c>
      <c r="K68" t="s">
        <v>17</v>
      </c>
      <c r="L68" t="s">
        <v>17</v>
      </c>
      <c r="M68" t="s">
        <v>16</v>
      </c>
    </row>
    <row r="69" spans="1:13" x14ac:dyDescent="0.45">
      <c r="A69" t="s">
        <v>148</v>
      </c>
      <c r="B69" t="s">
        <v>69</v>
      </c>
      <c r="C69" t="s">
        <v>14</v>
      </c>
      <c r="D69" t="s">
        <v>20</v>
      </c>
      <c r="E69">
        <v>8800000</v>
      </c>
      <c r="F69">
        <v>75000000</v>
      </c>
      <c r="G69" s="1">
        <v>8.5000000000000006E-2</v>
      </c>
      <c r="H69">
        <v>83</v>
      </c>
      <c r="I69" t="s">
        <v>16</v>
      </c>
      <c r="J69" t="s">
        <v>18</v>
      </c>
      <c r="K69" t="s">
        <v>16</v>
      </c>
      <c r="L69" t="s">
        <v>18</v>
      </c>
      <c r="M69" t="s">
        <v>16</v>
      </c>
    </row>
    <row r="70" spans="1:13" x14ac:dyDescent="0.45">
      <c r="A70" t="s">
        <v>149</v>
      </c>
      <c r="B70" t="s">
        <v>22</v>
      </c>
      <c r="C70" t="s">
        <v>14</v>
      </c>
      <c r="D70" t="s">
        <v>20</v>
      </c>
      <c r="E70">
        <v>3800000</v>
      </c>
      <c r="F70">
        <v>61000000</v>
      </c>
      <c r="G70" s="1">
        <v>8.5000000000000006E-2</v>
      </c>
      <c r="H70">
        <v>64</v>
      </c>
      <c r="I70" t="s">
        <v>16</v>
      </c>
      <c r="J70" t="s">
        <v>18</v>
      </c>
      <c r="K70" t="s">
        <v>16</v>
      </c>
      <c r="L70" t="s">
        <v>18</v>
      </c>
      <c r="M70" t="s">
        <v>16</v>
      </c>
    </row>
    <row r="71" spans="1:13" x14ac:dyDescent="0.45">
      <c r="A71" t="s">
        <v>150</v>
      </c>
      <c r="B71" t="s">
        <v>71</v>
      </c>
      <c r="C71" t="s">
        <v>14</v>
      </c>
      <c r="D71" t="s">
        <v>20</v>
      </c>
      <c r="E71">
        <v>830000</v>
      </c>
      <c r="F71">
        <v>41000000</v>
      </c>
      <c r="G71" s="1">
        <v>3.9E-2</v>
      </c>
      <c r="H71">
        <v>36</v>
      </c>
      <c r="I71" t="s">
        <v>17</v>
      </c>
      <c r="J71" t="s">
        <v>17</v>
      </c>
      <c r="K71" t="s">
        <v>17</v>
      </c>
      <c r="L71" t="s">
        <v>17</v>
      </c>
      <c r="M71" t="s">
        <v>16</v>
      </c>
    </row>
    <row r="72" spans="1:13" x14ac:dyDescent="0.45">
      <c r="A72" t="s">
        <v>151</v>
      </c>
      <c r="B72" t="s">
        <v>22</v>
      </c>
      <c r="C72" t="s">
        <v>14</v>
      </c>
      <c r="D72" t="s">
        <v>20</v>
      </c>
      <c r="E72">
        <v>5400000</v>
      </c>
      <c r="F72">
        <v>70000000</v>
      </c>
      <c r="G72" s="1">
        <v>0.09</v>
      </c>
      <c r="H72">
        <v>73</v>
      </c>
      <c r="I72" t="s">
        <v>16</v>
      </c>
      <c r="J72" t="s">
        <v>18</v>
      </c>
      <c r="K72" t="s">
        <v>16</v>
      </c>
      <c r="L72" t="s">
        <v>18</v>
      </c>
      <c r="M72" t="s">
        <v>16</v>
      </c>
    </row>
    <row r="73" spans="1:13" x14ac:dyDescent="0.45">
      <c r="A73" t="s">
        <v>152</v>
      </c>
      <c r="B73" t="s">
        <v>69</v>
      </c>
      <c r="C73" t="s">
        <v>14</v>
      </c>
      <c r="D73" t="s">
        <v>20</v>
      </c>
      <c r="E73">
        <v>9200000</v>
      </c>
      <c r="F73">
        <v>78000000</v>
      </c>
      <c r="G73" s="1">
        <v>8.7999999999999995E-2</v>
      </c>
      <c r="H73">
        <v>85</v>
      </c>
      <c r="I73" t="s">
        <v>16</v>
      </c>
      <c r="J73" t="s">
        <v>18</v>
      </c>
      <c r="K73" t="s">
        <v>16</v>
      </c>
      <c r="L73" t="s">
        <v>18</v>
      </c>
      <c r="M73" t="s">
        <v>16</v>
      </c>
    </row>
    <row r="74" spans="1:13" x14ac:dyDescent="0.45">
      <c r="A74" t="s">
        <v>153</v>
      </c>
      <c r="B74" t="s">
        <v>22</v>
      </c>
      <c r="C74" t="s">
        <v>14</v>
      </c>
      <c r="D74" t="s">
        <v>20</v>
      </c>
      <c r="E74">
        <v>6500000</v>
      </c>
      <c r="F74">
        <v>75000000</v>
      </c>
      <c r="G74" s="1">
        <v>9.4E-2</v>
      </c>
      <c r="H74">
        <v>77</v>
      </c>
      <c r="I74" t="s">
        <v>16</v>
      </c>
      <c r="J74" t="s">
        <v>17</v>
      </c>
      <c r="K74" t="s">
        <v>16</v>
      </c>
      <c r="L74" t="s">
        <v>18</v>
      </c>
      <c r="M74" t="s">
        <v>16</v>
      </c>
    </row>
    <row r="75" spans="1:13" x14ac:dyDescent="0.45">
      <c r="A75" t="s">
        <v>154</v>
      </c>
      <c r="B75" t="s">
        <v>71</v>
      </c>
      <c r="C75" t="s">
        <v>14</v>
      </c>
      <c r="D75" t="s">
        <v>64</v>
      </c>
      <c r="E75">
        <v>-116000</v>
      </c>
      <c r="F75">
        <v>34000000</v>
      </c>
      <c r="G75" s="1">
        <v>4.3999999999999997E-2</v>
      </c>
      <c r="H75">
        <v>38</v>
      </c>
      <c r="I75" t="s">
        <v>17</v>
      </c>
      <c r="J75" t="s">
        <v>17</v>
      </c>
      <c r="K75" t="s">
        <v>17</v>
      </c>
      <c r="L75" t="s">
        <v>17</v>
      </c>
      <c r="M75" t="s">
        <v>16</v>
      </c>
    </row>
    <row r="76" spans="1:13" x14ac:dyDescent="0.45">
      <c r="A76" t="s">
        <v>155</v>
      </c>
      <c r="B76" t="s">
        <v>69</v>
      </c>
      <c r="C76" t="s">
        <v>14</v>
      </c>
      <c r="D76" t="s">
        <v>20</v>
      </c>
      <c r="E76">
        <v>8700000</v>
      </c>
      <c r="F76">
        <v>74000000</v>
      </c>
      <c r="G76" s="1">
        <v>8.7999999999999995E-2</v>
      </c>
      <c r="H76">
        <v>81</v>
      </c>
      <c r="I76" t="s">
        <v>16</v>
      </c>
      <c r="J76" t="s">
        <v>18</v>
      </c>
      <c r="K76" t="s">
        <v>16</v>
      </c>
      <c r="L76" t="s">
        <v>18</v>
      </c>
      <c r="M76" t="s">
        <v>16</v>
      </c>
    </row>
    <row r="77" spans="1:13" x14ac:dyDescent="0.45">
      <c r="A77" t="s">
        <v>156</v>
      </c>
      <c r="B77" t="s">
        <v>21</v>
      </c>
      <c r="C77" t="s">
        <v>14</v>
      </c>
      <c r="D77" t="s">
        <v>20</v>
      </c>
      <c r="E77">
        <v>5600000</v>
      </c>
      <c r="F77">
        <v>68000000</v>
      </c>
      <c r="G77" s="1">
        <v>6.9000000000000006E-2</v>
      </c>
      <c r="H77">
        <v>69</v>
      </c>
      <c r="I77" t="s">
        <v>16</v>
      </c>
      <c r="J77" t="s">
        <v>17</v>
      </c>
      <c r="K77" t="s">
        <v>18</v>
      </c>
      <c r="L77" t="s">
        <v>17</v>
      </c>
      <c r="M77" t="s">
        <v>16</v>
      </c>
    </row>
    <row r="78" spans="1:13" x14ac:dyDescent="0.45">
      <c r="A78" t="s">
        <v>157</v>
      </c>
      <c r="B78" t="s">
        <v>21</v>
      </c>
      <c r="C78" t="s">
        <v>14</v>
      </c>
      <c r="D78" t="s">
        <v>20</v>
      </c>
      <c r="E78">
        <v>5300000</v>
      </c>
      <c r="F78">
        <v>66000000</v>
      </c>
      <c r="G78" s="1">
        <v>5.6000000000000001E-2</v>
      </c>
      <c r="H78">
        <v>66</v>
      </c>
      <c r="I78" t="s">
        <v>18</v>
      </c>
      <c r="J78" t="s">
        <v>17</v>
      </c>
      <c r="K78" t="s">
        <v>18</v>
      </c>
      <c r="L78" t="s">
        <v>17</v>
      </c>
      <c r="M78" t="s">
        <v>16</v>
      </c>
    </row>
    <row r="79" spans="1:13" x14ac:dyDescent="0.45">
      <c r="A79" t="s">
        <v>158</v>
      </c>
      <c r="B79" t="s">
        <v>21</v>
      </c>
      <c r="C79" t="s">
        <v>14</v>
      </c>
      <c r="D79" t="s">
        <v>20</v>
      </c>
      <c r="E79">
        <v>6700000</v>
      </c>
      <c r="F79">
        <v>70000000</v>
      </c>
      <c r="G79" s="1">
        <v>8.1000000000000003E-2</v>
      </c>
      <c r="H79">
        <v>75</v>
      </c>
      <c r="I79" t="s">
        <v>16</v>
      </c>
      <c r="J79" t="s">
        <v>17</v>
      </c>
      <c r="K79" t="s">
        <v>16</v>
      </c>
      <c r="L79" t="s">
        <v>18</v>
      </c>
      <c r="M79" t="s">
        <v>16</v>
      </c>
    </row>
    <row r="80" spans="1:13" x14ac:dyDescent="0.45">
      <c r="A80" t="s">
        <v>159</v>
      </c>
      <c r="B80" t="s">
        <v>28</v>
      </c>
      <c r="C80" t="s">
        <v>14</v>
      </c>
      <c r="D80" t="s">
        <v>20</v>
      </c>
      <c r="E80">
        <v>10000000</v>
      </c>
      <c r="F80">
        <v>86000000</v>
      </c>
      <c r="G80" s="1">
        <v>0.1</v>
      </c>
      <c r="H80">
        <v>91</v>
      </c>
      <c r="I80" t="s">
        <v>16</v>
      </c>
      <c r="J80" t="s">
        <v>17</v>
      </c>
      <c r="K80" t="s">
        <v>16</v>
      </c>
      <c r="L80" t="s">
        <v>18</v>
      </c>
      <c r="M80" t="s">
        <v>16</v>
      </c>
    </row>
    <row r="81" spans="1:13" x14ac:dyDescent="0.45">
      <c r="A81" t="s">
        <v>160</v>
      </c>
      <c r="B81" t="s">
        <v>62</v>
      </c>
      <c r="C81" t="s">
        <v>14</v>
      </c>
      <c r="D81" t="s">
        <v>20</v>
      </c>
      <c r="E81">
        <v>11000000</v>
      </c>
      <c r="F81">
        <v>71000000</v>
      </c>
      <c r="G81" s="1">
        <v>7.1999999999999995E-2</v>
      </c>
      <c r="H81">
        <v>84</v>
      </c>
      <c r="I81" t="s">
        <v>16</v>
      </c>
      <c r="J81" t="s">
        <v>17</v>
      </c>
      <c r="K81" t="s">
        <v>16</v>
      </c>
      <c r="L81" t="s">
        <v>17</v>
      </c>
      <c r="M81" t="s">
        <v>16</v>
      </c>
    </row>
    <row r="82" spans="1:13" x14ac:dyDescent="0.45">
      <c r="A82" t="s">
        <v>161</v>
      </c>
      <c r="B82" t="s">
        <v>62</v>
      </c>
      <c r="C82" t="s">
        <v>14</v>
      </c>
      <c r="D82" t="s">
        <v>20</v>
      </c>
      <c r="E82">
        <v>12000000</v>
      </c>
      <c r="F82">
        <v>72000000</v>
      </c>
      <c r="G82" s="1">
        <v>7.4999999999999997E-2</v>
      </c>
      <c r="H82">
        <v>85</v>
      </c>
      <c r="I82" t="s">
        <v>16</v>
      </c>
      <c r="J82" t="s">
        <v>17</v>
      </c>
      <c r="K82" t="s">
        <v>16</v>
      </c>
      <c r="L82" t="s">
        <v>18</v>
      </c>
      <c r="M82" t="s">
        <v>16</v>
      </c>
    </row>
    <row r="83" spans="1:13" x14ac:dyDescent="0.45">
      <c r="A83" t="s">
        <v>162</v>
      </c>
      <c r="B83" t="s">
        <v>44</v>
      </c>
      <c r="C83" t="s">
        <v>14</v>
      </c>
      <c r="D83" t="s">
        <v>20</v>
      </c>
      <c r="E83">
        <v>8500000</v>
      </c>
      <c r="F83">
        <v>73000000</v>
      </c>
      <c r="G83" s="1">
        <v>9.6000000000000002E-2</v>
      </c>
      <c r="H83">
        <v>82</v>
      </c>
      <c r="I83" t="s">
        <v>16</v>
      </c>
      <c r="J83" t="s">
        <v>17</v>
      </c>
      <c r="K83" t="s">
        <v>16</v>
      </c>
      <c r="L83" t="s">
        <v>18</v>
      </c>
      <c r="M83" t="s">
        <v>16</v>
      </c>
    </row>
    <row r="84" spans="1:13" x14ac:dyDescent="0.45">
      <c r="A84" t="s">
        <v>163</v>
      </c>
      <c r="B84" t="s">
        <v>58</v>
      </c>
      <c r="C84" t="s">
        <v>14</v>
      </c>
      <c r="D84" t="s">
        <v>20</v>
      </c>
      <c r="E84">
        <v>11000000</v>
      </c>
      <c r="F84">
        <v>92000000</v>
      </c>
      <c r="G84" s="1">
        <v>0.108</v>
      </c>
      <c r="H84">
        <v>94</v>
      </c>
      <c r="I84" t="s">
        <v>16</v>
      </c>
      <c r="J84" t="s">
        <v>17</v>
      </c>
      <c r="K84" t="s">
        <v>16</v>
      </c>
      <c r="L84" t="s">
        <v>18</v>
      </c>
      <c r="M84" t="s">
        <v>16</v>
      </c>
    </row>
    <row r="85" spans="1:13" x14ac:dyDescent="0.45">
      <c r="A85" t="s">
        <v>164</v>
      </c>
      <c r="B85" t="s">
        <v>58</v>
      </c>
      <c r="C85" t="s">
        <v>14</v>
      </c>
      <c r="D85" t="s">
        <v>20</v>
      </c>
      <c r="E85">
        <v>12000000</v>
      </c>
      <c r="F85">
        <v>92000000</v>
      </c>
      <c r="G85" s="1">
        <v>0.108</v>
      </c>
      <c r="H85">
        <v>94</v>
      </c>
      <c r="I85" t="s">
        <v>16</v>
      </c>
      <c r="J85" t="s">
        <v>17</v>
      </c>
      <c r="K85" t="s">
        <v>16</v>
      </c>
      <c r="L85" t="s">
        <v>18</v>
      </c>
      <c r="M85" t="s">
        <v>16</v>
      </c>
    </row>
    <row r="86" spans="1:13" x14ac:dyDescent="0.45">
      <c r="A86" t="s">
        <v>165</v>
      </c>
      <c r="B86" t="s">
        <v>58</v>
      </c>
      <c r="C86" t="s">
        <v>14</v>
      </c>
      <c r="D86" t="s">
        <v>20</v>
      </c>
      <c r="E86">
        <v>12000000</v>
      </c>
      <c r="F86">
        <v>92000000</v>
      </c>
      <c r="G86" s="1">
        <v>0.109</v>
      </c>
      <c r="H86">
        <v>94</v>
      </c>
      <c r="I86" t="s">
        <v>16</v>
      </c>
      <c r="J86" t="s">
        <v>17</v>
      </c>
      <c r="K86" t="s">
        <v>16</v>
      </c>
      <c r="L86" t="s">
        <v>18</v>
      </c>
      <c r="M86" t="s">
        <v>16</v>
      </c>
    </row>
    <row r="87" spans="1:13" x14ac:dyDescent="0.45">
      <c r="A87" t="s">
        <v>166</v>
      </c>
      <c r="B87" t="s">
        <v>57</v>
      </c>
      <c r="C87" t="s">
        <v>14</v>
      </c>
      <c r="D87" t="s">
        <v>20</v>
      </c>
      <c r="E87">
        <v>9800000</v>
      </c>
      <c r="F87">
        <v>63000000</v>
      </c>
      <c r="G87" s="1">
        <v>6.9000000000000006E-2</v>
      </c>
      <c r="H87">
        <v>81</v>
      </c>
      <c r="I87" t="s">
        <v>16</v>
      </c>
      <c r="J87" t="s">
        <v>17</v>
      </c>
      <c r="K87" t="s">
        <v>16</v>
      </c>
      <c r="L87" t="s">
        <v>18</v>
      </c>
      <c r="M87" t="s">
        <v>16</v>
      </c>
    </row>
    <row r="88" spans="1:13" x14ac:dyDescent="0.45">
      <c r="A88" t="s">
        <v>167</v>
      </c>
      <c r="B88" t="s">
        <v>57</v>
      </c>
      <c r="C88" t="s">
        <v>14</v>
      </c>
      <c r="D88" t="s">
        <v>20</v>
      </c>
      <c r="E88">
        <v>12000000</v>
      </c>
      <c r="F88">
        <v>69000000</v>
      </c>
      <c r="G88" s="1">
        <v>7.8E-2</v>
      </c>
      <c r="H88">
        <v>84</v>
      </c>
      <c r="I88" t="s">
        <v>16</v>
      </c>
      <c r="J88" t="s">
        <v>17</v>
      </c>
      <c r="K88" t="s">
        <v>16</v>
      </c>
      <c r="L88" t="s">
        <v>18</v>
      </c>
      <c r="M88" t="s">
        <v>16</v>
      </c>
    </row>
    <row r="89" spans="1:13" x14ac:dyDescent="0.45">
      <c r="A89" t="s">
        <v>168</v>
      </c>
      <c r="B89" t="s">
        <v>57</v>
      </c>
      <c r="C89" t="s">
        <v>14</v>
      </c>
      <c r="D89" t="s">
        <v>20</v>
      </c>
      <c r="E89">
        <v>11000000</v>
      </c>
      <c r="F89">
        <v>69000000</v>
      </c>
      <c r="G89" s="1">
        <v>7.6999999999999999E-2</v>
      </c>
      <c r="H89">
        <v>85</v>
      </c>
      <c r="I89" t="s">
        <v>16</v>
      </c>
      <c r="J89" t="s">
        <v>17</v>
      </c>
      <c r="K89" t="s">
        <v>16</v>
      </c>
      <c r="L89" t="s">
        <v>18</v>
      </c>
      <c r="M89" t="s">
        <v>16</v>
      </c>
    </row>
    <row r="90" spans="1:13" x14ac:dyDescent="0.45">
      <c r="A90" t="s">
        <v>169</v>
      </c>
      <c r="B90" t="s">
        <v>139</v>
      </c>
      <c r="C90" t="s">
        <v>14</v>
      </c>
      <c r="D90" t="s">
        <v>36</v>
      </c>
      <c r="E90">
        <v>211000</v>
      </c>
      <c r="F90">
        <v>23000000</v>
      </c>
      <c r="G90" s="1">
        <v>3.1E-2</v>
      </c>
      <c r="H90">
        <v>41</v>
      </c>
      <c r="I90" t="s">
        <v>18</v>
      </c>
      <c r="J90" t="s">
        <v>17</v>
      </c>
      <c r="K90" t="s">
        <v>17</v>
      </c>
      <c r="L90" t="s">
        <v>17</v>
      </c>
      <c r="M90" t="s">
        <v>16</v>
      </c>
    </row>
    <row r="91" spans="1:13" x14ac:dyDescent="0.45">
      <c r="A91" t="s">
        <v>170</v>
      </c>
      <c r="B91" t="s">
        <v>55</v>
      </c>
      <c r="C91" t="s">
        <v>14</v>
      </c>
      <c r="D91" t="s">
        <v>20</v>
      </c>
      <c r="E91">
        <v>11000000</v>
      </c>
      <c r="F91">
        <v>92000000</v>
      </c>
      <c r="G91" s="1">
        <v>0.113</v>
      </c>
      <c r="H91">
        <v>94</v>
      </c>
      <c r="I91" t="s">
        <v>16</v>
      </c>
      <c r="J91" t="s">
        <v>17</v>
      </c>
      <c r="K91" t="s">
        <v>16</v>
      </c>
      <c r="L91" t="s">
        <v>18</v>
      </c>
      <c r="M91" t="s">
        <v>16</v>
      </c>
    </row>
    <row r="92" spans="1:13" x14ac:dyDescent="0.45">
      <c r="A92" t="s">
        <v>171</v>
      </c>
      <c r="B92" t="s">
        <v>24</v>
      </c>
      <c r="C92" t="s">
        <v>14</v>
      </c>
      <c r="D92" t="s">
        <v>20</v>
      </c>
      <c r="E92">
        <v>7600000</v>
      </c>
      <c r="F92">
        <v>77000000</v>
      </c>
      <c r="G92" s="1">
        <v>8.4000000000000005E-2</v>
      </c>
      <c r="H92">
        <v>80</v>
      </c>
      <c r="I92" t="s">
        <v>16</v>
      </c>
      <c r="J92" t="s">
        <v>18</v>
      </c>
      <c r="K92" t="s">
        <v>16</v>
      </c>
      <c r="L92" t="s">
        <v>18</v>
      </c>
      <c r="M92" t="s">
        <v>16</v>
      </c>
    </row>
    <row r="93" spans="1:13" x14ac:dyDescent="0.45">
      <c r="A93" t="s">
        <v>172</v>
      </c>
      <c r="B93" t="s">
        <v>67</v>
      </c>
      <c r="C93" t="s">
        <v>14</v>
      </c>
      <c r="D93" t="s">
        <v>20</v>
      </c>
      <c r="E93">
        <v>10000000</v>
      </c>
      <c r="F93">
        <v>75000000</v>
      </c>
      <c r="G93" s="1">
        <v>9.5000000000000001E-2</v>
      </c>
      <c r="H93">
        <v>87</v>
      </c>
      <c r="I93" t="s">
        <v>16</v>
      </c>
      <c r="J93" t="s">
        <v>17</v>
      </c>
      <c r="K93" t="s">
        <v>16</v>
      </c>
      <c r="L93" t="s">
        <v>18</v>
      </c>
      <c r="M93" t="s">
        <v>16</v>
      </c>
    </row>
    <row r="94" spans="1:13" x14ac:dyDescent="0.45">
      <c r="A94" t="s">
        <v>173</v>
      </c>
      <c r="B94" t="s">
        <v>59</v>
      </c>
      <c r="C94" t="s">
        <v>14</v>
      </c>
      <c r="D94" t="s">
        <v>20</v>
      </c>
      <c r="E94">
        <v>8300000</v>
      </c>
      <c r="F94">
        <v>74000000</v>
      </c>
      <c r="G94" s="1">
        <v>7.5999999999999998E-2</v>
      </c>
      <c r="H94">
        <v>80</v>
      </c>
      <c r="I94" t="s">
        <v>16</v>
      </c>
      <c r="J94" t="s">
        <v>18</v>
      </c>
      <c r="K94" t="s">
        <v>16</v>
      </c>
      <c r="L94" t="s">
        <v>18</v>
      </c>
      <c r="M94" t="s">
        <v>16</v>
      </c>
    </row>
    <row r="95" spans="1:13" x14ac:dyDescent="0.45">
      <c r="A95" t="s">
        <v>174</v>
      </c>
      <c r="B95" t="s">
        <v>29</v>
      </c>
      <c r="C95" t="s">
        <v>14</v>
      </c>
      <c r="D95" t="s">
        <v>20</v>
      </c>
      <c r="E95">
        <v>8100000</v>
      </c>
      <c r="F95">
        <v>74000000</v>
      </c>
      <c r="G95" s="1">
        <v>9.4E-2</v>
      </c>
      <c r="H95">
        <v>81</v>
      </c>
      <c r="I95" t="s">
        <v>16</v>
      </c>
      <c r="J95" t="s">
        <v>17</v>
      </c>
      <c r="K95" t="s">
        <v>16</v>
      </c>
      <c r="L95" t="s">
        <v>18</v>
      </c>
      <c r="M95" t="s">
        <v>16</v>
      </c>
    </row>
    <row r="96" spans="1:13" x14ac:dyDescent="0.45">
      <c r="A96" t="s">
        <v>174</v>
      </c>
      <c r="B96" t="s">
        <v>59</v>
      </c>
      <c r="C96" t="s">
        <v>14</v>
      </c>
      <c r="D96" t="s">
        <v>20</v>
      </c>
      <c r="E96">
        <v>9100000</v>
      </c>
      <c r="F96">
        <v>78000000</v>
      </c>
      <c r="G96" s="1">
        <v>9.6000000000000002E-2</v>
      </c>
      <c r="H96">
        <v>85</v>
      </c>
      <c r="I96" t="s">
        <v>16</v>
      </c>
      <c r="J96" t="s">
        <v>18</v>
      </c>
      <c r="K96" t="s">
        <v>16</v>
      </c>
      <c r="L96" t="s">
        <v>18</v>
      </c>
      <c r="M96" t="s">
        <v>16</v>
      </c>
    </row>
    <row r="97" spans="1:13" x14ac:dyDescent="0.45">
      <c r="A97" t="s">
        <v>175</v>
      </c>
      <c r="B97" t="s">
        <v>59</v>
      </c>
      <c r="C97" t="s">
        <v>14</v>
      </c>
      <c r="D97" t="s">
        <v>20</v>
      </c>
      <c r="E97">
        <v>9000000</v>
      </c>
      <c r="F97">
        <v>74000000</v>
      </c>
      <c r="G97" s="1">
        <v>9.4E-2</v>
      </c>
      <c r="H97">
        <v>83</v>
      </c>
      <c r="I97" t="s">
        <v>16</v>
      </c>
      <c r="J97" t="s">
        <v>17</v>
      </c>
      <c r="K97" t="s">
        <v>16</v>
      </c>
      <c r="L97" t="s">
        <v>18</v>
      </c>
      <c r="M97" t="s">
        <v>16</v>
      </c>
    </row>
    <row r="98" spans="1:13" x14ac:dyDescent="0.45">
      <c r="A98" t="s">
        <v>176</v>
      </c>
      <c r="B98" t="s">
        <v>38</v>
      </c>
      <c r="C98" t="s">
        <v>14</v>
      </c>
      <c r="D98" t="s">
        <v>20</v>
      </c>
      <c r="E98">
        <v>9500000</v>
      </c>
      <c r="F98">
        <v>76000000</v>
      </c>
      <c r="G98" s="1">
        <v>9.9000000000000005E-2</v>
      </c>
      <c r="H98">
        <v>86</v>
      </c>
      <c r="I98" t="s">
        <v>16</v>
      </c>
      <c r="J98" t="s">
        <v>17</v>
      </c>
      <c r="K98" t="s">
        <v>16</v>
      </c>
      <c r="L98" t="s">
        <v>18</v>
      </c>
      <c r="M98" t="s">
        <v>16</v>
      </c>
    </row>
    <row r="99" spans="1:13" x14ac:dyDescent="0.45">
      <c r="A99" t="s">
        <v>177</v>
      </c>
      <c r="B99" t="s">
        <v>29</v>
      </c>
      <c r="C99" t="s">
        <v>14</v>
      </c>
      <c r="D99" t="s">
        <v>20</v>
      </c>
      <c r="E99">
        <v>8000000</v>
      </c>
      <c r="F99">
        <v>73000000</v>
      </c>
      <c r="G99" s="1">
        <v>0.09</v>
      </c>
      <c r="H99">
        <v>80</v>
      </c>
      <c r="I99" t="s">
        <v>16</v>
      </c>
      <c r="J99" t="s">
        <v>17</v>
      </c>
      <c r="K99" t="s">
        <v>16</v>
      </c>
      <c r="L99" t="s">
        <v>18</v>
      </c>
      <c r="M99" t="s">
        <v>16</v>
      </c>
    </row>
    <row r="100" spans="1:13" x14ac:dyDescent="0.45">
      <c r="A100" t="s">
        <v>178</v>
      </c>
      <c r="B100" t="s">
        <v>38</v>
      </c>
      <c r="C100" t="s">
        <v>14</v>
      </c>
      <c r="D100" t="s">
        <v>20</v>
      </c>
      <c r="E100">
        <v>9400000</v>
      </c>
      <c r="F100">
        <v>77000000</v>
      </c>
      <c r="G100" s="1">
        <v>0.10100000000000001</v>
      </c>
      <c r="H100">
        <v>86</v>
      </c>
      <c r="I100" t="s">
        <v>16</v>
      </c>
      <c r="J100" t="s">
        <v>17</v>
      </c>
      <c r="K100" t="s">
        <v>16</v>
      </c>
      <c r="L100" t="s">
        <v>18</v>
      </c>
      <c r="M100" t="s">
        <v>16</v>
      </c>
    </row>
    <row r="101" spans="1:13" x14ac:dyDescent="0.45">
      <c r="A101" t="s">
        <v>179</v>
      </c>
      <c r="B101" t="s">
        <v>43</v>
      </c>
      <c r="C101" t="s">
        <v>14</v>
      </c>
      <c r="D101" t="s">
        <v>20</v>
      </c>
      <c r="E101">
        <v>2800000</v>
      </c>
      <c r="F101">
        <v>56000000</v>
      </c>
      <c r="G101" s="1">
        <v>0.06</v>
      </c>
      <c r="H101">
        <v>51</v>
      </c>
      <c r="I101" t="s">
        <v>16</v>
      </c>
      <c r="J101" t="s">
        <v>17</v>
      </c>
      <c r="K101" t="s">
        <v>18</v>
      </c>
      <c r="L101" t="s">
        <v>17</v>
      </c>
      <c r="M101" t="s">
        <v>16</v>
      </c>
    </row>
    <row r="102" spans="1:13" x14ac:dyDescent="0.45">
      <c r="A102" t="s">
        <v>180</v>
      </c>
      <c r="B102" t="s">
        <v>29</v>
      </c>
      <c r="C102" t="s">
        <v>14</v>
      </c>
      <c r="D102" t="s">
        <v>20</v>
      </c>
      <c r="E102">
        <v>8199999.9999999898</v>
      </c>
      <c r="F102">
        <v>74000000</v>
      </c>
      <c r="G102" s="1">
        <v>0.09</v>
      </c>
      <c r="H102">
        <v>81</v>
      </c>
      <c r="I102" t="s">
        <v>16</v>
      </c>
      <c r="J102" t="s">
        <v>17</v>
      </c>
      <c r="K102" t="s">
        <v>16</v>
      </c>
      <c r="L102" t="s">
        <v>18</v>
      </c>
      <c r="M102" t="s">
        <v>16</v>
      </c>
    </row>
    <row r="103" spans="1:13" x14ac:dyDescent="0.45">
      <c r="A103" t="s">
        <v>181</v>
      </c>
      <c r="B103" t="s">
        <v>43</v>
      </c>
      <c r="C103" t="s">
        <v>14</v>
      </c>
      <c r="D103" t="s">
        <v>20</v>
      </c>
      <c r="E103">
        <v>12000000</v>
      </c>
      <c r="F103">
        <v>87000000</v>
      </c>
      <c r="G103" s="1">
        <v>0.109</v>
      </c>
      <c r="H103">
        <v>93</v>
      </c>
      <c r="I103" t="s">
        <v>16</v>
      </c>
      <c r="J103" t="s">
        <v>17</v>
      </c>
      <c r="K103" t="s">
        <v>16</v>
      </c>
      <c r="L103" t="s">
        <v>18</v>
      </c>
      <c r="M103" t="s">
        <v>16</v>
      </c>
    </row>
    <row r="104" spans="1:13" x14ac:dyDescent="0.45">
      <c r="A104" t="s">
        <v>182</v>
      </c>
      <c r="B104" t="s">
        <v>38</v>
      </c>
      <c r="C104" t="s">
        <v>14</v>
      </c>
      <c r="D104" t="s">
        <v>20</v>
      </c>
      <c r="E104">
        <v>7700000</v>
      </c>
      <c r="F104">
        <v>69000000</v>
      </c>
      <c r="G104" s="1">
        <v>8.8999999999999996E-2</v>
      </c>
      <c r="H104">
        <v>78</v>
      </c>
      <c r="I104" t="s">
        <v>16</v>
      </c>
      <c r="J104" t="s">
        <v>17</v>
      </c>
      <c r="K104" t="s">
        <v>16</v>
      </c>
      <c r="L104" t="s">
        <v>18</v>
      </c>
      <c r="M104" t="s">
        <v>16</v>
      </c>
    </row>
    <row r="105" spans="1:13" x14ac:dyDescent="0.45">
      <c r="A105" t="s">
        <v>183</v>
      </c>
      <c r="B105" t="s">
        <v>55</v>
      </c>
      <c r="C105" t="s">
        <v>14</v>
      </c>
      <c r="D105" t="s">
        <v>20</v>
      </c>
      <c r="E105">
        <v>11000000</v>
      </c>
      <c r="F105">
        <v>93000000</v>
      </c>
      <c r="G105" s="1">
        <v>0.113</v>
      </c>
      <c r="H105">
        <v>95</v>
      </c>
      <c r="I105" t="s">
        <v>16</v>
      </c>
      <c r="J105" t="s">
        <v>17</v>
      </c>
      <c r="K105" t="s">
        <v>16</v>
      </c>
      <c r="L105" t="s">
        <v>18</v>
      </c>
      <c r="M105" t="s">
        <v>16</v>
      </c>
    </row>
    <row r="106" spans="1:13" x14ac:dyDescent="0.45">
      <c r="A106" t="s">
        <v>184</v>
      </c>
      <c r="B106" t="s">
        <v>55</v>
      </c>
      <c r="C106" t="s">
        <v>14</v>
      </c>
      <c r="D106" t="s">
        <v>20</v>
      </c>
      <c r="E106">
        <v>11000000</v>
      </c>
      <c r="F106">
        <v>90000000</v>
      </c>
      <c r="G106" s="1">
        <v>0.11</v>
      </c>
      <c r="H106">
        <v>93</v>
      </c>
      <c r="I106" t="s">
        <v>16</v>
      </c>
      <c r="J106" t="s">
        <v>17</v>
      </c>
      <c r="K106" t="s">
        <v>16</v>
      </c>
      <c r="L106" t="s">
        <v>18</v>
      </c>
      <c r="M106" t="s">
        <v>16</v>
      </c>
    </row>
    <row r="107" spans="1:13" x14ac:dyDescent="0.45">
      <c r="A107" t="s">
        <v>185</v>
      </c>
      <c r="B107" t="s">
        <v>27</v>
      </c>
      <c r="C107" t="s">
        <v>14</v>
      </c>
      <c r="D107" t="s">
        <v>20</v>
      </c>
      <c r="E107">
        <v>10000000</v>
      </c>
      <c r="F107">
        <v>83000000</v>
      </c>
      <c r="G107" s="1">
        <v>0.105</v>
      </c>
      <c r="H107">
        <v>91</v>
      </c>
      <c r="I107" t="s">
        <v>16</v>
      </c>
      <c r="J107" t="s">
        <v>18</v>
      </c>
      <c r="K107" t="s">
        <v>16</v>
      </c>
      <c r="L107" t="s">
        <v>18</v>
      </c>
      <c r="M107" t="s">
        <v>16</v>
      </c>
    </row>
    <row r="108" spans="1:13" x14ac:dyDescent="0.45">
      <c r="A108" t="s">
        <v>186</v>
      </c>
      <c r="B108" t="s">
        <v>44</v>
      </c>
      <c r="C108" t="s">
        <v>14</v>
      </c>
      <c r="D108" t="s">
        <v>20</v>
      </c>
      <c r="E108">
        <v>9200000</v>
      </c>
      <c r="F108">
        <v>76000000</v>
      </c>
      <c r="G108" s="1">
        <v>9.9000000000000005E-2</v>
      </c>
      <c r="H108">
        <v>86</v>
      </c>
      <c r="I108" t="s">
        <v>16</v>
      </c>
      <c r="J108" t="s">
        <v>17</v>
      </c>
      <c r="K108" t="s">
        <v>16</v>
      </c>
      <c r="L108" t="s">
        <v>18</v>
      </c>
      <c r="M108" t="s">
        <v>16</v>
      </c>
    </row>
    <row r="109" spans="1:13" x14ac:dyDescent="0.45">
      <c r="A109" t="s">
        <v>187</v>
      </c>
      <c r="B109" t="s">
        <v>43</v>
      </c>
      <c r="C109" t="s">
        <v>14</v>
      </c>
      <c r="D109" t="s">
        <v>20</v>
      </c>
      <c r="E109">
        <v>12000000</v>
      </c>
      <c r="F109">
        <v>89000000</v>
      </c>
      <c r="G109" s="1">
        <v>0.105</v>
      </c>
      <c r="H109">
        <v>93</v>
      </c>
      <c r="I109" t="s">
        <v>16</v>
      </c>
      <c r="J109" t="s">
        <v>17</v>
      </c>
      <c r="K109" t="s">
        <v>16</v>
      </c>
      <c r="L109" t="s">
        <v>18</v>
      </c>
      <c r="M109" t="s">
        <v>16</v>
      </c>
    </row>
    <row r="110" spans="1:13" x14ac:dyDescent="0.45">
      <c r="A110" t="s">
        <v>188</v>
      </c>
      <c r="B110" t="s">
        <v>44</v>
      </c>
      <c r="C110" t="s">
        <v>14</v>
      </c>
      <c r="D110" t="s">
        <v>20</v>
      </c>
      <c r="E110">
        <v>7200000</v>
      </c>
      <c r="F110">
        <v>67000000</v>
      </c>
      <c r="G110" s="1">
        <v>7.6999999999999999E-2</v>
      </c>
      <c r="H110">
        <v>75</v>
      </c>
      <c r="I110" t="s">
        <v>16</v>
      </c>
      <c r="J110" t="s">
        <v>17</v>
      </c>
      <c r="K110" t="s">
        <v>16</v>
      </c>
      <c r="L110" t="s">
        <v>18</v>
      </c>
      <c r="M110" t="s">
        <v>16</v>
      </c>
    </row>
    <row r="111" spans="1:13" x14ac:dyDescent="0.45">
      <c r="A111" t="s">
        <v>189</v>
      </c>
      <c r="B111" t="s">
        <v>66</v>
      </c>
      <c r="C111" t="s">
        <v>14</v>
      </c>
      <c r="D111" t="s">
        <v>47</v>
      </c>
      <c r="E111">
        <v>822000</v>
      </c>
      <c r="F111">
        <v>19000000</v>
      </c>
      <c r="G111" s="1">
        <v>5.3999999999999999E-2</v>
      </c>
      <c r="H111" t="s">
        <v>15</v>
      </c>
      <c r="I111" t="s">
        <v>17</v>
      </c>
      <c r="J111" t="s">
        <v>17</v>
      </c>
      <c r="K111" t="s">
        <v>17</v>
      </c>
      <c r="L111" t="s">
        <v>17</v>
      </c>
      <c r="M111" t="s">
        <v>18</v>
      </c>
    </row>
    <row r="112" spans="1:13" x14ac:dyDescent="0.45">
      <c r="A112" t="s">
        <v>190</v>
      </c>
      <c r="B112" t="s">
        <v>68</v>
      </c>
      <c r="C112" t="s">
        <v>14</v>
      </c>
      <c r="D112" t="s">
        <v>20</v>
      </c>
      <c r="E112">
        <v>12000000</v>
      </c>
      <c r="F112">
        <v>93000000</v>
      </c>
      <c r="G112" s="1">
        <v>9.8000000000000004E-2</v>
      </c>
      <c r="H112">
        <v>93</v>
      </c>
      <c r="I112" t="s">
        <v>16</v>
      </c>
      <c r="J112" t="s">
        <v>17</v>
      </c>
      <c r="K112" t="s">
        <v>16</v>
      </c>
      <c r="L112" t="s">
        <v>18</v>
      </c>
      <c r="M112" t="s">
        <v>16</v>
      </c>
    </row>
    <row r="113" spans="1:13" x14ac:dyDescent="0.45">
      <c r="A113" t="s">
        <v>191</v>
      </c>
      <c r="B113" t="s">
        <v>53</v>
      </c>
      <c r="C113" t="s">
        <v>14</v>
      </c>
      <c r="D113" t="s">
        <v>20</v>
      </c>
      <c r="E113">
        <v>8800000</v>
      </c>
      <c r="F113">
        <v>89000000</v>
      </c>
      <c r="G113" s="1">
        <v>0.11</v>
      </c>
      <c r="H113">
        <v>89</v>
      </c>
      <c r="I113" t="s">
        <v>16</v>
      </c>
      <c r="J113" t="s">
        <v>18</v>
      </c>
      <c r="K113" t="s">
        <v>16</v>
      </c>
      <c r="L113" t="s">
        <v>18</v>
      </c>
      <c r="M113" t="s">
        <v>16</v>
      </c>
    </row>
    <row r="114" spans="1:13" x14ac:dyDescent="0.45">
      <c r="A114" t="s">
        <v>192</v>
      </c>
      <c r="B114" t="s">
        <v>63</v>
      </c>
      <c r="C114" t="s">
        <v>14</v>
      </c>
      <c r="D114" t="s">
        <v>20</v>
      </c>
      <c r="E114">
        <v>9700000</v>
      </c>
      <c r="F114">
        <v>77000000</v>
      </c>
      <c r="G114" s="1">
        <v>8.8999999999999996E-2</v>
      </c>
      <c r="H114">
        <v>86</v>
      </c>
      <c r="I114" t="s">
        <v>16</v>
      </c>
      <c r="J114" t="s">
        <v>17</v>
      </c>
      <c r="K114" t="s">
        <v>16</v>
      </c>
      <c r="L114" t="s">
        <v>18</v>
      </c>
      <c r="M114" t="s">
        <v>16</v>
      </c>
    </row>
    <row r="115" spans="1:13" x14ac:dyDescent="0.45">
      <c r="A115" t="s">
        <v>193</v>
      </c>
      <c r="B115" t="s">
        <v>63</v>
      </c>
      <c r="C115" t="s">
        <v>14</v>
      </c>
      <c r="D115" t="s">
        <v>20</v>
      </c>
      <c r="E115">
        <v>9200000</v>
      </c>
      <c r="F115">
        <v>76000000</v>
      </c>
      <c r="G115" s="1">
        <v>8.5000000000000006E-2</v>
      </c>
      <c r="H115">
        <v>84</v>
      </c>
      <c r="I115" t="s">
        <v>16</v>
      </c>
      <c r="J115" t="s">
        <v>17</v>
      </c>
      <c r="K115" t="s">
        <v>16</v>
      </c>
      <c r="L115" t="s">
        <v>18</v>
      </c>
      <c r="M115" t="s">
        <v>16</v>
      </c>
    </row>
    <row r="116" spans="1:13" x14ac:dyDescent="0.45">
      <c r="A116" t="s">
        <v>194</v>
      </c>
      <c r="B116" t="s">
        <v>63</v>
      </c>
      <c r="C116" t="s">
        <v>14</v>
      </c>
      <c r="D116" t="s">
        <v>20</v>
      </c>
      <c r="E116">
        <v>9800000</v>
      </c>
      <c r="F116">
        <v>77000000</v>
      </c>
      <c r="G116" s="1">
        <v>8.8999999999999996E-2</v>
      </c>
      <c r="H116">
        <v>87</v>
      </c>
      <c r="I116" t="s">
        <v>16</v>
      </c>
      <c r="J116" t="s">
        <v>17</v>
      </c>
      <c r="K116" t="s">
        <v>16</v>
      </c>
      <c r="L116" t="s">
        <v>18</v>
      </c>
      <c r="M116" t="s">
        <v>16</v>
      </c>
    </row>
    <row r="117" spans="1:13" x14ac:dyDescent="0.45">
      <c r="A117" t="s">
        <v>195</v>
      </c>
      <c r="B117" t="s">
        <v>68</v>
      </c>
      <c r="C117" t="s">
        <v>14</v>
      </c>
      <c r="D117" t="s">
        <v>20</v>
      </c>
      <c r="E117">
        <v>12000000</v>
      </c>
      <c r="F117">
        <v>92000000</v>
      </c>
      <c r="G117" s="1">
        <v>0.10299999999999999</v>
      </c>
      <c r="H117">
        <v>93</v>
      </c>
      <c r="I117" t="s">
        <v>16</v>
      </c>
      <c r="J117" t="s">
        <v>17</v>
      </c>
      <c r="K117" t="s">
        <v>16</v>
      </c>
      <c r="L117" t="s">
        <v>18</v>
      </c>
      <c r="M117" t="s">
        <v>16</v>
      </c>
    </row>
    <row r="118" spans="1:13" x14ac:dyDescent="0.45">
      <c r="A118" t="s">
        <v>196</v>
      </c>
      <c r="B118" t="s">
        <v>33</v>
      </c>
      <c r="C118" t="s">
        <v>14</v>
      </c>
      <c r="D118" t="s">
        <v>20</v>
      </c>
      <c r="E118">
        <v>5700000</v>
      </c>
      <c r="F118">
        <v>75000000</v>
      </c>
      <c r="G118" s="1">
        <v>0.09</v>
      </c>
      <c r="H118">
        <v>75</v>
      </c>
      <c r="I118" t="s">
        <v>16</v>
      </c>
      <c r="J118" t="s">
        <v>18</v>
      </c>
      <c r="K118" t="s">
        <v>16</v>
      </c>
      <c r="L118" t="s">
        <v>18</v>
      </c>
      <c r="M118" t="s">
        <v>16</v>
      </c>
    </row>
    <row r="119" spans="1:13" x14ac:dyDescent="0.45">
      <c r="A119" t="s">
        <v>197</v>
      </c>
      <c r="B119" t="s">
        <v>68</v>
      </c>
      <c r="C119" t="s">
        <v>14</v>
      </c>
      <c r="D119" t="s">
        <v>20</v>
      </c>
      <c r="E119">
        <v>13000000</v>
      </c>
      <c r="F119">
        <v>87000000</v>
      </c>
      <c r="G119" s="1">
        <v>9.1999999999999998E-2</v>
      </c>
      <c r="H119">
        <v>90</v>
      </c>
      <c r="I119" t="s">
        <v>16</v>
      </c>
      <c r="J119" t="s">
        <v>17</v>
      </c>
      <c r="K119" t="s">
        <v>16</v>
      </c>
      <c r="L119" t="s">
        <v>18</v>
      </c>
      <c r="M119" t="s">
        <v>16</v>
      </c>
    </row>
    <row r="120" spans="1:13" x14ac:dyDescent="0.45">
      <c r="A120" t="s">
        <v>198</v>
      </c>
      <c r="B120" t="s">
        <v>13</v>
      </c>
      <c r="C120" t="s">
        <v>14</v>
      </c>
      <c r="D120" t="s">
        <v>20</v>
      </c>
      <c r="E120">
        <v>6900000</v>
      </c>
      <c r="F120">
        <v>77000000</v>
      </c>
      <c r="G120" s="1">
        <v>8.1000000000000003E-2</v>
      </c>
      <c r="H120">
        <v>77</v>
      </c>
      <c r="I120" t="s">
        <v>16</v>
      </c>
      <c r="J120" t="s">
        <v>17</v>
      </c>
      <c r="K120" t="s">
        <v>16</v>
      </c>
      <c r="L120" t="s">
        <v>18</v>
      </c>
      <c r="M120" t="s">
        <v>16</v>
      </c>
    </row>
    <row r="121" spans="1:13" x14ac:dyDescent="0.45">
      <c r="A121" t="s">
        <v>199</v>
      </c>
      <c r="B121" t="s">
        <v>13</v>
      </c>
      <c r="C121" t="s">
        <v>14</v>
      </c>
      <c r="D121" t="s">
        <v>20</v>
      </c>
      <c r="E121">
        <v>6200000</v>
      </c>
      <c r="F121">
        <v>75000000</v>
      </c>
      <c r="G121" s="1">
        <v>8.7999999999999995E-2</v>
      </c>
      <c r="H121">
        <v>75</v>
      </c>
      <c r="I121" t="s">
        <v>16</v>
      </c>
      <c r="J121" t="s">
        <v>17</v>
      </c>
      <c r="K121" t="s">
        <v>16</v>
      </c>
      <c r="L121" t="s">
        <v>18</v>
      </c>
      <c r="M121" t="s">
        <v>16</v>
      </c>
    </row>
    <row r="122" spans="1:13" x14ac:dyDescent="0.45">
      <c r="A122" t="s">
        <v>200</v>
      </c>
      <c r="B122" t="s">
        <v>33</v>
      </c>
      <c r="C122" t="s">
        <v>14</v>
      </c>
      <c r="D122" t="s">
        <v>20</v>
      </c>
      <c r="E122">
        <v>6800000</v>
      </c>
      <c r="F122">
        <v>85000000</v>
      </c>
      <c r="G122" s="1">
        <v>0.106</v>
      </c>
      <c r="H122">
        <v>82</v>
      </c>
      <c r="I122" t="s">
        <v>16</v>
      </c>
      <c r="J122" t="s">
        <v>18</v>
      </c>
      <c r="K122" t="s">
        <v>16</v>
      </c>
      <c r="L122" t="s">
        <v>18</v>
      </c>
      <c r="M122" t="s">
        <v>16</v>
      </c>
    </row>
    <row r="123" spans="1:13" x14ac:dyDescent="0.45">
      <c r="A123" t="s">
        <v>201</v>
      </c>
      <c r="B123" t="s">
        <v>13</v>
      </c>
      <c r="C123" t="s">
        <v>14</v>
      </c>
      <c r="D123" t="s">
        <v>20</v>
      </c>
      <c r="E123">
        <v>4900000</v>
      </c>
      <c r="F123">
        <v>69000000</v>
      </c>
      <c r="G123" s="1">
        <v>7.4999999999999997E-2</v>
      </c>
      <c r="H123">
        <v>68</v>
      </c>
      <c r="I123" t="s">
        <v>16</v>
      </c>
      <c r="J123" t="s">
        <v>17</v>
      </c>
      <c r="K123" t="s">
        <v>16</v>
      </c>
      <c r="L123" t="s">
        <v>18</v>
      </c>
      <c r="M123" t="s">
        <v>16</v>
      </c>
    </row>
    <row r="124" spans="1:13" x14ac:dyDescent="0.45">
      <c r="A124" t="s">
        <v>202</v>
      </c>
      <c r="B124" t="s">
        <v>56</v>
      </c>
      <c r="C124" t="s">
        <v>14</v>
      </c>
      <c r="D124" t="s">
        <v>20</v>
      </c>
      <c r="E124">
        <v>10000000</v>
      </c>
      <c r="F124">
        <v>86000000</v>
      </c>
      <c r="G124" s="1">
        <v>0.105</v>
      </c>
      <c r="H124">
        <v>92</v>
      </c>
      <c r="I124" t="s">
        <v>16</v>
      </c>
      <c r="J124" t="s">
        <v>18</v>
      </c>
      <c r="K124" t="s">
        <v>16</v>
      </c>
      <c r="L124" t="s">
        <v>18</v>
      </c>
      <c r="M124" t="s">
        <v>16</v>
      </c>
    </row>
    <row r="125" spans="1:13" x14ac:dyDescent="0.45">
      <c r="A125" t="s">
        <v>203</v>
      </c>
      <c r="B125" t="s">
        <v>39</v>
      </c>
      <c r="C125" t="s">
        <v>14</v>
      </c>
      <c r="D125" t="s">
        <v>20</v>
      </c>
      <c r="E125">
        <v>9700000</v>
      </c>
      <c r="F125">
        <v>81000000</v>
      </c>
      <c r="G125" s="1">
        <v>0.10299999999999999</v>
      </c>
      <c r="H125">
        <v>87</v>
      </c>
      <c r="I125" t="s">
        <v>16</v>
      </c>
      <c r="J125" t="s">
        <v>17</v>
      </c>
      <c r="K125" t="s">
        <v>16</v>
      </c>
      <c r="L125" t="s">
        <v>18</v>
      </c>
      <c r="M125" t="s">
        <v>16</v>
      </c>
    </row>
    <row r="126" spans="1:13" x14ac:dyDescent="0.45">
      <c r="A126" t="s">
        <v>204</v>
      </c>
      <c r="B126" t="s">
        <v>39</v>
      </c>
      <c r="C126" t="s">
        <v>14</v>
      </c>
      <c r="D126" t="s">
        <v>20</v>
      </c>
      <c r="E126">
        <v>10000000</v>
      </c>
      <c r="F126">
        <v>84000000</v>
      </c>
      <c r="G126" s="1">
        <v>0.11</v>
      </c>
      <c r="H126">
        <v>90</v>
      </c>
      <c r="I126" t="s">
        <v>16</v>
      </c>
      <c r="J126" t="s">
        <v>17</v>
      </c>
      <c r="K126" t="s">
        <v>16</v>
      </c>
      <c r="L126" t="s">
        <v>18</v>
      </c>
      <c r="M126" t="s">
        <v>16</v>
      </c>
    </row>
    <row r="127" spans="1:13" x14ac:dyDescent="0.45">
      <c r="A127" t="s">
        <v>205</v>
      </c>
      <c r="B127" t="s">
        <v>68</v>
      </c>
      <c r="C127" t="s">
        <v>14</v>
      </c>
      <c r="D127" t="s">
        <v>20</v>
      </c>
      <c r="E127">
        <v>12000000</v>
      </c>
      <c r="F127">
        <v>91000000</v>
      </c>
      <c r="G127" s="1">
        <v>8.5999999999999993E-2</v>
      </c>
      <c r="H127">
        <v>91</v>
      </c>
      <c r="I127" t="s">
        <v>16</v>
      </c>
      <c r="J127" t="s">
        <v>17</v>
      </c>
      <c r="K127" t="s">
        <v>16</v>
      </c>
      <c r="L127" t="s">
        <v>17</v>
      </c>
      <c r="M127" t="s">
        <v>16</v>
      </c>
    </row>
    <row r="128" spans="1:13" x14ac:dyDescent="0.45">
      <c r="A128" t="s">
        <v>206</v>
      </c>
      <c r="B128" t="s">
        <v>56</v>
      </c>
      <c r="C128" t="s">
        <v>14</v>
      </c>
      <c r="D128" t="s">
        <v>20</v>
      </c>
      <c r="E128">
        <v>9800000</v>
      </c>
      <c r="F128">
        <v>78000000</v>
      </c>
      <c r="G128" s="1">
        <v>9.7000000000000003E-2</v>
      </c>
      <c r="H128">
        <v>88</v>
      </c>
      <c r="I128" t="s">
        <v>16</v>
      </c>
      <c r="J128" t="s">
        <v>18</v>
      </c>
      <c r="K128" t="s">
        <v>16</v>
      </c>
      <c r="L128" t="s">
        <v>18</v>
      </c>
      <c r="M128" t="s">
        <v>16</v>
      </c>
    </row>
    <row r="129" spans="1:13" x14ac:dyDescent="0.45">
      <c r="A129" t="s">
        <v>207</v>
      </c>
      <c r="B129" t="s">
        <v>39</v>
      </c>
      <c r="C129" t="s">
        <v>14</v>
      </c>
      <c r="D129" t="s">
        <v>20</v>
      </c>
      <c r="E129">
        <v>10000000</v>
      </c>
      <c r="F129">
        <v>84000000</v>
      </c>
      <c r="G129" s="1">
        <v>0.111</v>
      </c>
      <c r="H129">
        <v>90</v>
      </c>
      <c r="I129" t="s">
        <v>16</v>
      </c>
      <c r="J129" t="s">
        <v>17</v>
      </c>
      <c r="K129" t="s">
        <v>16</v>
      </c>
      <c r="L129" t="s">
        <v>18</v>
      </c>
      <c r="M129" t="s">
        <v>16</v>
      </c>
    </row>
    <row r="130" spans="1:13" x14ac:dyDescent="0.45">
      <c r="A130" t="s">
        <v>208</v>
      </c>
      <c r="B130" t="s">
        <v>33</v>
      </c>
      <c r="C130" t="s">
        <v>14</v>
      </c>
      <c r="D130" t="s">
        <v>20</v>
      </c>
      <c r="E130">
        <v>6200000</v>
      </c>
      <c r="F130">
        <v>68000000</v>
      </c>
      <c r="G130" s="1">
        <v>6.7000000000000004E-2</v>
      </c>
      <c r="H130">
        <v>71</v>
      </c>
      <c r="I130" t="s">
        <v>16</v>
      </c>
      <c r="J130" t="s">
        <v>18</v>
      </c>
      <c r="K130" t="s">
        <v>16</v>
      </c>
      <c r="L130" t="s">
        <v>18</v>
      </c>
      <c r="M130" t="s">
        <v>16</v>
      </c>
    </row>
    <row r="131" spans="1:13" x14ac:dyDescent="0.45">
      <c r="A131" t="s">
        <v>209</v>
      </c>
      <c r="B131" t="s">
        <v>31</v>
      </c>
      <c r="C131" t="s">
        <v>14</v>
      </c>
      <c r="D131" t="s">
        <v>20</v>
      </c>
      <c r="E131">
        <v>10000000</v>
      </c>
      <c r="F131">
        <v>67000000</v>
      </c>
      <c r="G131" s="1">
        <v>8.4000000000000005E-2</v>
      </c>
      <c r="H131">
        <v>83</v>
      </c>
      <c r="I131" t="s">
        <v>16</v>
      </c>
      <c r="J131" t="s">
        <v>17</v>
      </c>
      <c r="K131" t="s">
        <v>16</v>
      </c>
      <c r="L131" t="s">
        <v>18</v>
      </c>
      <c r="M131" t="s">
        <v>16</v>
      </c>
    </row>
    <row r="132" spans="1:13" x14ac:dyDescent="0.45">
      <c r="A132" t="s">
        <v>210</v>
      </c>
      <c r="B132" t="s">
        <v>56</v>
      </c>
      <c r="C132" t="s">
        <v>14</v>
      </c>
      <c r="D132" t="s">
        <v>20</v>
      </c>
      <c r="E132">
        <v>11000000</v>
      </c>
      <c r="F132">
        <v>90000000</v>
      </c>
      <c r="G132" s="1">
        <v>0.104</v>
      </c>
      <c r="H132">
        <v>93</v>
      </c>
      <c r="I132" t="s">
        <v>16</v>
      </c>
      <c r="J132" t="s">
        <v>17</v>
      </c>
      <c r="K132" t="s">
        <v>16</v>
      </c>
      <c r="L132" t="s">
        <v>18</v>
      </c>
      <c r="M132" t="s">
        <v>16</v>
      </c>
    </row>
    <row r="133" spans="1:13" x14ac:dyDescent="0.45">
      <c r="A133" t="s">
        <v>78</v>
      </c>
      <c r="B133" t="s">
        <v>31</v>
      </c>
      <c r="C133" t="s">
        <v>14</v>
      </c>
      <c r="D133" t="s">
        <v>20</v>
      </c>
      <c r="E133">
        <v>10000000</v>
      </c>
      <c r="F133">
        <v>72000000</v>
      </c>
      <c r="G133" s="1">
        <v>9.5000000000000001E-2</v>
      </c>
      <c r="H133">
        <v>86</v>
      </c>
      <c r="I133" t="s">
        <v>16</v>
      </c>
      <c r="J133" t="s">
        <v>17</v>
      </c>
      <c r="K133" t="s">
        <v>16</v>
      </c>
      <c r="L133" t="s">
        <v>18</v>
      </c>
      <c r="M133" t="s">
        <v>16</v>
      </c>
    </row>
    <row r="134" spans="1:13" x14ac:dyDescent="0.45">
      <c r="A134" t="s">
        <v>79</v>
      </c>
      <c r="B134" t="s">
        <v>31</v>
      </c>
      <c r="C134" t="s">
        <v>14</v>
      </c>
      <c r="D134" t="s">
        <v>20</v>
      </c>
      <c r="E134">
        <v>11000000</v>
      </c>
      <c r="F134">
        <v>69000000</v>
      </c>
      <c r="G134" s="1">
        <v>8.6999999999999994E-2</v>
      </c>
      <c r="H134">
        <v>85</v>
      </c>
      <c r="I134" t="s">
        <v>16</v>
      </c>
      <c r="J134" t="s">
        <v>17</v>
      </c>
      <c r="K134" t="s">
        <v>16</v>
      </c>
      <c r="L134" t="s">
        <v>18</v>
      </c>
      <c r="M13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B66D-F2EE-4FC9-9F43-5B5E2B52E421}">
  <dimension ref="A3:D53"/>
  <sheetViews>
    <sheetView topLeftCell="A51" workbookViewId="0">
      <selection activeCell="A66" sqref="A66:XFD178"/>
    </sheetView>
  </sheetViews>
  <sheetFormatPr defaultRowHeight="14.25" x14ac:dyDescent="0.45"/>
  <cols>
    <col min="1" max="2" width="19.59765625" bestFit="1" customWidth="1"/>
    <col min="3" max="3" width="12.6640625" bestFit="1" customWidth="1"/>
    <col min="4" max="4" width="15.796875" style="6" customWidth="1"/>
  </cols>
  <sheetData>
    <row r="3" spans="1:3" x14ac:dyDescent="0.45">
      <c r="A3" s="2" t="s">
        <v>74</v>
      </c>
      <c r="B3" t="s">
        <v>211</v>
      </c>
      <c r="C3" t="s">
        <v>77</v>
      </c>
    </row>
    <row r="4" spans="1:3" x14ac:dyDescent="0.45">
      <c r="A4" s="3" t="s">
        <v>73</v>
      </c>
      <c r="B4" s="4">
        <v>91</v>
      </c>
      <c r="C4" s="4">
        <v>1</v>
      </c>
    </row>
    <row r="5" spans="1:3" x14ac:dyDescent="0.45">
      <c r="A5" s="3" t="s">
        <v>71</v>
      </c>
      <c r="B5" s="4">
        <v>41</v>
      </c>
      <c r="C5" s="4">
        <v>3</v>
      </c>
    </row>
    <row r="6" spans="1:3" x14ac:dyDescent="0.45">
      <c r="A6" s="3" t="s">
        <v>69</v>
      </c>
      <c r="B6" s="4">
        <v>85</v>
      </c>
      <c r="C6" s="4">
        <v>3</v>
      </c>
    </row>
    <row r="7" spans="1:3" x14ac:dyDescent="0.45">
      <c r="A7" s="3" t="s">
        <v>58</v>
      </c>
      <c r="B7" s="4">
        <v>94</v>
      </c>
      <c r="C7" s="4">
        <v>3</v>
      </c>
    </row>
    <row r="8" spans="1:3" x14ac:dyDescent="0.45">
      <c r="A8" s="3" t="s">
        <v>37</v>
      </c>
      <c r="B8" s="4">
        <v>92</v>
      </c>
      <c r="C8" s="4">
        <v>3</v>
      </c>
    </row>
    <row r="9" spans="1:3" x14ac:dyDescent="0.45">
      <c r="A9" s="3" t="s">
        <v>25</v>
      </c>
      <c r="B9" s="4">
        <v>86</v>
      </c>
      <c r="C9" s="4">
        <v>3</v>
      </c>
    </row>
    <row r="10" spans="1:3" x14ac:dyDescent="0.45">
      <c r="A10" s="3" t="s">
        <v>43</v>
      </c>
      <c r="B10" s="4">
        <v>93</v>
      </c>
      <c r="C10" s="4">
        <v>3</v>
      </c>
    </row>
    <row r="11" spans="1:3" x14ac:dyDescent="0.45">
      <c r="A11" s="3" t="s">
        <v>39</v>
      </c>
      <c r="B11" s="4">
        <v>90</v>
      </c>
      <c r="C11" s="4">
        <v>3</v>
      </c>
    </row>
    <row r="12" spans="1:3" x14ac:dyDescent="0.45">
      <c r="A12" s="3" t="s">
        <v>139</v>
      </c>
      <c r="B12" s="4">
        <v>72</v>
      </c>
      <c r="C12" s="4">
        <v>3</v>
      </c>
    </row>
    <row r="13" spans="1:3" x14ac:dyDescent="0.45">
      <c r="A13" s="3" t="s">
        <v>63</v>
      </c>
      <c r="B13" s="4">
        <v>87</v>
      </c>
      <c r="C13" s="4">
        <v>3</v>
      </c>
    </row>
    <row r="14" spans="1:3" x14ac:dyDescent="0.45">
      <c r="A14" s="3" t="s">
        <v>22</v>
      </c>
      <c r="B14" s="4">
        <v>77</v>
      </c>
      <c r="C14" s="4">
        <v>3</v>
      </c>
    </row>
    <row r="15" spans="1:3" x14ac:dyDescent="0.45">
      <c r="A15" s="3" t="s">
        <v>33</v>
      </c>
      <c r="B15" s="4">
        <v>82</v>
      </c>
      <c r="C15" s="4">
        <v>3</v>
      </c>
    </row>
    <row r="16" spans="1:3" x14ac:dyDescent="0.45">
      <c r="A16" s="3" t="s">
        <v>54</v>
      </c>
      <c r="B16" s="4">
        <v>68</v>
      </c>
      <c r="C16" s="4">
        <v>3</v>
      </c>
    </row>
    <row r="17" spans="1:3" x14ac:dyDescent="0.45">
      <c r="A17" s="3" t="s">
        <v>19</v>
      </c>
      <c r="B17" s="4">
        <v>91</v>
      </c>
      <c r="C17" s="4">
        <v>3</v>
      </c>
    </row>
    <row r="18" spans="1:3" x14ac:dyDescent="0.45">
      <c r="A18" s="3" t="s">
        <v>29</v>
      </c>
      <c r="B18" s="4">
        <v>81</v>
      </c>
      <c r="C18" s="4">
        <v>3</v>
      </c>
    </row>
    <row r="19" spans="1:3" x14ac:dyDescent="0.45">
      <c r="A19" s="3" t="s">
        <v>51</v>
      </c>
      <c r="B19" s="4">
        <v>93</v>
      </c>
      <c r="C19" s="4">
        <v>3</v>
      </c>
    </row>
    <row r="20" spans="1:3" x14ac:dyDescent="0.45">
      <c r="A20" s="3" t="s">
        <v>53</v>
      </c>
      <c r="B20" s="4">
        <v>89</v>
      </c>
      <c r="C20" s="4">
        <v>2</v>
      </c>
    </row>
    <row r="21" spans="1:3" x14ac:dyDescent="0.45">
      <c r="A21" s="3" t="s">
        <v>13</v>
      </c>
      <c r="B21" s="4">
        <v>77</v>
      </c>
      <c r="C21" s="4">
        <v>3</v>
      </c>
    </row>
    <row r="22" spans="1:3" x14ac:dyDescent="0.45">
      <c r="A22" s="3" t="s">
        <v>34</v>
      </c>
      <c r="B22" s="4">
        <v>81</v>
      </c>
      <c r="C22" s="4">
        <v>2</v>
      </c>
    </row>
    <row r="23" spans="1:3" x14ac:dyDescent="0.45">
      <c r="A23" s="3" t="s">
        <v>55</v>
      </c>
      <c r="B23" s="4">
        <v>95</v>
      </c>
      <c r="C23" s="4">
        <v>3</v>
      </c>
    </row>
    <row r="24" spans="1:3" x14ac:dyDescent="0.45">
      <c r="A24" s="3" t="s">
        <v>68</v>
      </c>
      <c r="B24" s="4">
        <v>93</v>
      </c>
      <c r="C24" s="4">
        <v>4</v>
      </c>
    </row>
    <row r="25" spans="1:3" x14ac:dyDescent="0.45">
      <c r="A25" s="3" t="s">
        <v>70</v>
      </c>
      <c r="B25" s="4">
        <v>91</v>
      </c>
      <c r="C25" s="4">
        <v>2</v>
      </c>
    </row>
    <row r="26" spans="1:3" x14ac:dyDescent="0.45">
      <c r="A26" s="3" t="s">
        <v>42</v>
      </c>
      <c r="B26" s="4">
        <v>84</v>
      </c>
      <c r="C26" s="4">
        <v>3</v>
      </c>
    </row>
    <row r="27" spans="1:3" x14ac:dyDescent="0.45">
      <c r="A27" s="3" t="s">
        <v>65</v>
      </c>
      <c r="B27" s="4">
        <v>87</v>
      </c>
      <c r="C27" s="4">
        <v>3</v>
      </c>
    </row>
    <row r="28" spans="1:3" x14ac:dyDescent="0.45">
      <c r="A28" s="3" t="s">
        <v>26</v>
      </c>
      <c r="B28" s="4">
        <v>69</v>
      </c>
      <c r="C28" s="4">
        <v>3</v>
      </c>
    </row>
    <row r="29" spans="1:3" x14ac:dyDescent="0.45">
      <c r="A29" s="3" t="s">
        <v>21</v>
      </c>
      <c r="B29" s="4">
        <v>75</v>
      </c>
      <c r="C29" s="4">
        <v>3</v>
      </c>
    </row>
    <row r="30" spans="1:3" x14ac:dyDescent="0.45">
      <c r="A30" s="3" t="s">
        <v>23</v>
      </c>
      <c r="B30" s="4">
        <v>84</v>
      </c>
      <c r="C30" s="4">
        <v>3</v>
      </c>
    </row>
    <row r="31" spans="1:3" x14ac:dyDescent="0.45">
      <c r="A31" s="3" t="s">
        <v>24</v>
      </c>
      <c r="B31" s="4">
        <v>80</v>
      </c>
      <c r="C31" s="4">
        <v>3</v>
      </c>
    </row>
    <row r="32" spans="1:3" x14ac:dyDescent="0.45">
      <c r="A32" s="3" t="s">
        <v>46</v>
      </c>
      <c r="B32" s="4">
        <v>0</v>
      </c>
      <c r="C32" s="4">
        <v>1</v>
      </c>
    </row>
    <row r="33" spans="1:3" x14ac:dyDescent="0.45">
      <c r="A33" s="3" t="s">
        <v>32</v>
      </c>
      <c r="B33" s="4">
        <v>87</v>
      </c>
      <c r="C33" s="4">
        <v>3</v>
      </c>
    </row>
    <row r="34" spans="1:3" x14ac:dyDescent="0.45">
      <c r="A34" s="3" t="s">
        <v>40</v>
      </c>
      <c r="B34" s="4">
        <v>81</v>
      </c>
      <c r="C34" s="4">
        <v>3</v>
      </c>
    </row>
    <row r="35" spans="1:3" x14ac:dyDescent="0.45">
      <c r="A35" s="3" t="s">
        <v>61</v>
      </c>
      <c r="B35" s="4">
        <v>88</v>
      </c>
      <c r="C35" s="4">
        <v>2</v>
      </c>
    </row>
    <row r="36" spans="1:3" x14ac:dyDescent="0.45">
      <c r="A36" s="3" t="s">
        <v>67</v>
      </c>
      <c r="B36" s="4">
        <v>88</v>
      </c>
      <c r="C36" s="4">
        <v>3</v>
      </c>
    </row>
    <row r="37" spans="1:3" x14ac:dyDescent="0.45">
      <c r="A37" s="3" t="s">
        <v>31</v>
      </c>
      <c r="B37" s="4">
        <v>86</v>
      </c>
      <c r="C37" s="4">
        <v>3</v>
      </c>
    </row>
    <row r="38" spans="1:3" x14ac:dyDescent="0.45">
      <c r="A38" s="3" t="s">
        <v>44</v>
      </c>
      <c r="B38" s="4">
        <v>86</v>
      </c>
      <c r="C38" s="4">
        <v>3</v>
      </c>
    </row>
    <row r="39" spans="1:3" x14ac:dyDescent="0.45">
      <c r="A39" s="3" t="s">
        <v>28</v>
      </c>
      <c r="B39" s="4">
        <v>91</v>
      </c>
      <c r="C39" s="4">
        <v>1</v>
      </c>
    </row>
    <row r="40" spans="1:3" x14ac:dyDescent="0.45">
      <c r="A40" s="3" t="s">
        <v>38</v>
      </c>
      <c r="B40" s="4">
        <v>86</v>
      </c>
      <c r="C40" s="4">
        <v>3</v>
      </c>
    </row>
    <row r="41" spans="1:3" x14ac:dyDescent="0.45">
      <c r="A41" s="3" t="s">
        <v>59</v>
      </c>
      <c r="B41" s="4">
        <v>85</v>
      </c>
      <c r="C41" s="4">
        <v>3</v>
      </c>
    </row>
    <row r="42" spans="1:3" x14ac:dyDescent="0.45">
      <c r="A42" s="3" t="s">
        <v>27</v>
      </c>
      <c r="B42" s="4">
        <v>91</v>
      </c>
      <c r="C42" s="4">
        <v>3</v>
      </c>
    </row>
    <row r="43" spans="1:3" x14ac:dyDescent="0.45">
      <c r="A43" s="3" t="s">
        <v>45</v>
      </c>
      <c r="B43" s="4">
        <v>86</v>
      </c>
      <c r="C43" s="4">
        <v>3</v>
      </c>
    </row>
    <row r="44" spans="1:3" x14ac:dyDescent="0.45">
      <c r="A44" s="3" t="s">
        <v>30</v>
      </c>
      <c r="B44" s="4">
        <v>72</v>
      </c>
      <c r="C44" s="4">
        <v>3</v>
      </c>
    </row>
    <row r="45" spans="1:3" x14ac:dyDescent="0.45">
      <c r="A45" s="3" t="s">
        <v>41</v>
      </c>
      <c r="B45" s="4">
        <v>86</v>
      </c>
      <c r="C45" s="4">
        <v>3</v>
      </c>
    </row>
    <row r="46" spans="1:3" x14ac:dyDescent="0.45">
      <c r="A46" s="3" t="s">
        <v>56</v>
      </c>
      <c r="B46" s="4">
        <v>93</v>
      </c>
      <c r="C46" s="4">
        <v>3</v>
      </c>
    </row>
    <row r="47" spans="1:3" x14ac:dyDescent="0.45">
      <c r="A47" s="3" t="s">
        <v>72</v>
      </c>
      <c r="B47" s="4">
        <v>62</v>
      </c>
      <c r="C47" s="4">
        <v>3</v>
      </c>
    </row>
    <row r="48" spans="1:3" x14ac:dyDescent="0.45">
      <c r="A48" s="3" t="s">
        <v>57</v>
      </c>
      <c r="B48" s="4">
        <v>85</v>
      </c>
      <c r="C48" s="4">
        <v>3</v>
      </c>
    </row>
    <row r="49" spans="1:3" x14ac:dyDescent="0.45">
      <c r="A49" s="3" t="s">
        <v>66</v>
      </c>
      <c r="B49" s="4">
        <v>0</v>
      </c>
      <c r="C49" s="4">
        <v>1</v>
      </c>
    </row>
    <row r="50" spans="1:3" x14ac:dyDescent="0.45">
      <c r="A50" s="3" t="s">
        <v>62</v>
      </c>
      <c r="B50" s="4">
        <v>85</v>
      </c>
      <c r="C50" s="4">
        <v>2</v>
      </c>
    </row>
    <row r="51" spans="1:3" x14ac:dyDescent="0.45">
      <c r="A51" s="3" t="s">
        <v>50</v>
      </c>
      <c r="B51" s="4">
        <v>64</v>
      </c>
      <c r="C51" s="4">
        <v>3</v>
      </c>
    </row>
    <row r="52" spans="1:3" x14ac:dyDescent="0.45">
      <c r="A52" s="3" t="s">
        <v>52</v>
      </c>
      <c r="B52" s="4">
        <v>87</v>
      </c>
      <c r="C52" s="4">
        <v>1</v>
      </c>
    </row>
    <row r="53" spans="1:3" x14ac:dyDescent="0.45">
      <c r="A53" s="3" t="s">
        <v>76</v>
      </c>
      <c r="B53" s="4">
        <v>95</v>
      </c>
      <c r="C53" s="4">
        <v>133</v>
      </c>
    </row>
  </sheetData>
  <sortState xmlns:xlrd2="http://schemas.microsoft.com/office/spreadsheetml/2017/richdata2" ref="B68:C115">
    <sortCondition ref="C68:C1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BEF7-C593-4B0B-8F13-3FAF9A25A3EC}">
  <dimension ref="A1:M20"/>
  <sheetViews>
    <sheetView workbookViewId="0">
      <selection activeCell="M22" sqref="M22"/>
    </sheetView>
  </sheetViews>
  <sheetFormatPr defaultRowHeight="14.25" x14ac:dyDescent="0.45"/>
  <cols>
    <col min="1" max="1" width="22.1328125" bestFit="1" customWidth="1"/>
    <col min="3" max="3" width="9.265625" customWidth="1"/>
    <col min="4" max="4" width="11.1328125" customWidth="1"/>
    <col min="5" max="5" width="16.33203125" customWidth="1"/>
    <col min="6" max="6" width="18.6640625" customWidth="1"/>
    <col min="7" max="7" width="13.19921875" customWidth="1"/>
    <col min="9" max="9" width="29.73046875" customWidth="1"/>
    <col min="10" max="10" width="29.6640625" customWidth="1"/>
    <col min="11" max="11" width="29.59765625" customWidth="1"/>
    <col min="12" max="12" width="29.796875" customWidth="1"/>
    <col min="13" max="13" width="25.53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45">
      <c r="A3" t="s">
        <v>222</v>
      </c>
      <c r="B3" t="s">
        <v>223</v>
      </c>
      <c r="C3" t="s">
        <v>14</v>
      </c>
      <c r="D3" t="s">
        <v>20</v>
      </c>
      <c r="E3">
        <v>12000000</v>
      </c>
      <c r="F3">
        <v>90000000</v>
      </c>
      <c r="G3">
        <v>0.105</v>
      </c>
      <c r="H3">
        <v>93</v>
      </c>
      <c r="I3" t="s">
        <v>16</v>
      </c>
      <c r="J3" t="s">
        <v>17</v>
      </c>
      <c r="K3" t="s">
        <v>16</v>
      </c>
      <c r="L3" t="s">
        <v>18</v>
      </c>
      <c r="M3" t="s">
        <v>16</v>
      </c>
    </row>
    <row r="4" spans="1:13" x14ac:dyDescent="0.45">
      <c r="A4" t="s">
        <v>224</v>
      </c>
      <c r="B4" t="s">
        <v>223</v>
      </c>
      <c r="C4" t="s">
        <v>14</v>
      </c>
      <c r="D4" t="s">
        <v>20</v>
      </c>
      <c r="E4">
        <v>13000000</v>
      </c>
      <c r="F4">
        <v>81000000</v>
      </c>
      <c r="G4">
        <v>9.8000000000000004E-2</v>
      </c>
      <c r="H4">
        <v>90</v>
      </c>
      <c r="I4" t="s">
        <v>16</v>
      </c>
      <c r="J4" t="s">
        <v>17</v>
      </c>
      <c r="K4" t="s">
        <v>16</v>
      </c>
      <c r="L4" t="s">
        <v>18</v>
      </c>
      <c r="M4" t="s">
        <v>16</v>
      </c>
    </row>
    <row r="5" spans="1:13" x14ac:dyDescent="0.45">
      <c r="A5" t="s">
        <v>225</v>
      </c>
      <c r="B5" t="s">
        <v>223</v>
      </c>
      <c r="C5" t="s">
        <v>14</v>
      </c>
      <c r="D5" t="s">
        <v>20</v>
      </c>
      <c r="E5">
        <v>11000000</v>
      </c>
      <c r="F5">
        <v>82000000</v>
      </c>
      <c r="G5">
        <v>9.6000000000000002E-2</v>
      </c>
      <c r="H5">
        <v>90</v>
      </c>
      <c r="I5" t="s">
        <v>16</v>
      </c>
      <c r="J5" t="s">
        <v>17</v>
      </c>
      <c r="K5" t="s">
        <v>16</v>
      </c>
      <c r="L5" t="s">
        <v>18</v>
      </c>
      <c r="M5" t="s">
        <v>16</v>
      </c>
    </row>
    <row r="6" spans="1:13" x14ac:dyDescent="0.45">
      <c r="A6" t="s">
        <v>213</v>
      </c>
      <c r="B6" t="s">
        <v>214</v>
      </c>
      <c r="C6" t="s">
        <v>14</v>
      </c>
      <c r="D6" t="s">
        <v>20</v>
      </c>
      <c r="E6">
        <v>6200000</v>
      </c>
      <c r="F6">
        <v>69000000</v>
      </c>
      <c r="G6">
        <v>8.4000000000000005E-2</v>
      </c>
      <c r="H6">
        <v>74</v>
      </c>
      <c r="I6" t="s">
        <v>16</v>
      </c>
      <c r="J6" t="s">
        <v>18</v>
      </c>
      <c r="K6" t="s">
        <v>16</v>
      </c>
      <c r="L6" t="s">
        <v>18</v>
      </c>
      <c r="M6" t="s">
        <v>16</v>
      </c>
    </row>
    <row r="7" spans="1:13" x14ac:dyDescent="0.45">
      <c r="A7" t="s">
        <v>215</v>
      </c>
      <c r="B7" t="s">
        <v>214</v>
      </c>
      <c r="C7" t="s">
        <v>14</v>
      </c>
      <c r="D7" t="s">
        <v>20</v>
      </c>
      <c r="E7">
        <v>5600000</v>
      </c>
      <c r="F7">
        <v>63000000</v>
      </c>
      <c r="G7">
        <v>7.3999999999999996E-2</v>
      </c>
      <c r="H7">
        <v>69</v>
      </c>
      <c r="I7" t="s">
        <v>16</v>
      </c>
      <c r="J7" t="s">
        <v>18</v>
      </c>
      <c r="K7" t="s">
        <v>16</v>
      </c>
      <c r="L7" t="s">
        <v>18</v>
      </c>
      <c r="M7" t="s">
        <v>16</v>
      </c>
    </row>
    <row r="8" spans="1:13" x14ac:dyDescent="0.45">
      <c r="A8" t="s">
        <v>216</v>
      </c>
      <c r="B8" t="s">
        <v>214</v>
      </c>
      <c r="C8" t="s">
        <v>14</v>
      </c>
      <c r="D8" t="s">
        <v>20</v>
      </c>
      <c r="E8">
        <v>5700000</v>
      </c>
      <c r="F8">
        <v>64000000</v>
      </c>
      <c r="G8">
        <v>7.1999999999999995E-2</v>
      </c>
      <c r="H8">
        <v>70</v>
      </c>
      <c r="I8" t="s">
        <v>16</v>
      </c>
      <c r="J8" t="s">
        <v>18</v>
      </c>
      <c r="K8" t="s">
        <v>16</v>
      </c>
      <c r="L8" t="s">
        <v>18</v>
      </c>
      <c r="M8" t="s">
        <v>16</v>
      </c>
    </row>
    <row r="9" spans="1:13" x14ac:dyDescent="0.45">
      <c r="A9" t="s">
        <v>212</v>
      </c>
      <c r="B9" t="s">
        <v>46</v>
      </c>
      <c r="C9" t="s">
        <v>14</v>
      </c>
      <c r="D9" t="s">
        <v>20</v>
      </c>
      <c r="E9">
        <v>6400000</v>
      </c>
      <c r="F9">
        <v>60000000</v>
      </c>
      <c r="G9">
        <v>6.8000000000000005E-2</v>
      </c>
      <c r="H9">
        <v>70</v>
      </c>
      <c r="I9" t="s">
        <v>16</v>
      </c>
      <c r="J9" t="s">
        <v>17</v>
      </c>
      <c r="K9" t="s">
        <v>16</v>
      </c>
      <c r="L9" t="s">
        <v>18</v>
      </c>
      <c r="M9" t="s">
        <v>16</v>
      </c>
    </row>
    <row r="10" spans="1:13" x14ac:dyDescent="0.45">
      <c r="A10" t="s">
        <v>226</v>
      </c>
      <c r="B10" t="s">
        <v>46</v>
      </c>
      <c r="C10" t="s">
        <v>14</v>
      </c>
      <c r="D10" t="s">
        <v>20</v>
      </c>
      <c r="E10">
        <v>4900000</v>
      </c>
      <c r="F10">
        <v>56000000</v>
      </c>
      <c r="G10">
        <v>5.5E-2</v>
      </c>
      <c r="H10">
        <v>62</v>
      </c>
      <c r="I10" t="s">
        <v>16</v>
      </c>
      <c r="J10" t="s">
        <v>17</v>
      </c>
      <c r="K10" t="s">
        <v>16</v>
      </c>
      <c r="L10" t="s">
        <v>18</v>
      </c>
      <c r="M10" t="s">
        <v>16</v>
      </c>
    </row>
    <row r="11" spans="1:13" x14ac:dyDescent="0.45">
      <c r="A11" t="s">
        <v>232</v>
      </c>
      <c r="B11" t="s">
        <v>46</v>
      </c>
      <c r="C11" t="s">
        <v>14</v>
      </c>
      <c r="D11" t="s">
        <v>20</v>
      </c>
      <c r="E11">
        <v>3800000</v>
      </c>
      <c r="F11">
        <v>51000000</v>
      </c>
      <c r="G11">
        <v>0.05</v>
      </c>
      <c r="H11">
        <v>55</v>
      </c>
      <c r="I11" t="s">
        <v>16</v>
      </c>
      <c r="J11" t="s">
        <v>17</v>
      </c>
      <c r="K11" t="s">
        <v>16</v>
      </c>
      <c r="L11" t="s">
        <v>18</v>
      </c>
      <c r="M11" t="s">
        <v>16</v>
      </c>
    </row>
    <row r="12" spans="1:13" x14ac:dyDescent="0.45">
      <c r="A12" t="s">
        <v>228</v>
      </c>
      <c r="B12" t="s">
        <v>229</v>
      </c>
      <c r="C12" t="s">
        <v>14</v>
      </c>
      <c r="D12" t="s">
        <v>20</v>
      </c>
      <c r="E12">
        <v>11000000</v>
      </c>
      <c r="F12">
        <v>80000000</v>
      </c>
      <c r="G12">
        <v>9.9000000000000005E-2</v>
      </c>
      <c r="H12">
        <v>90</v>
      </c>
      <c r="I12" t="s">
        <v>16</v>
      </c>
      <c r="J12" t="s">
        <v>17</v>
      </c>
      <c r="K12" t="s">
        <v>16</v>
      </c>
      <c r="L12" t="s">
        <v>18</v>
      </c>
      <c r="M12" t="s">
        <v>16</v>
      </c>
    </row>
    <row r="13" spans="1:13" x14ac:dyDescent="0.45">
      <c r="A13" t="s">
        <v>230</v>
      </c>
      <c r="B13" t="s">
        <v>229</v>
      </c>
      <c r="C13" t="s">
        <v>14</v>
      </c>
      <c r="D13" t="s">
        <v>20</v>
      </c>
      <c r="E13">
        <v>11000000</v>
      </c>
      <c r="F13">
        <v>79000000</v>
      </c>
      <c r="G13">
        <v>9.8000000000000004E-2</v>
      </c>
      <c r="H13">
        <v>89</v>
      </c>
      <c r="I13" t="s">
        <v>16</v>
      </c>
      <c r="J13" t="s">
        <v>17</v>
      </c>
      <c r="K13" t="s">
        <v>16</v>
      </c>
      <c r="L13" t="s">
        <v>18</v>
      </c>
      <c r="M13" t="s">
        <v>16</v>
      </c>
    </row>
    <row r="14" spans="1:13" x14ac:dyDescent="0.45">
      <c r="A14" t="s">
        <v>231</v>
      </c>
      <c r="B14" t="s">
        <v>229</v>
      </c>
      <c r="C14" t="s">
        <v>14</v>
      </c>
      <c r="D14" t="s">
        <v>20</v>
      </c>
      <c r="E14">
        <v>11000000</v>
      </c>
      <c r="F14">
        <v>77000000</v>
      </c>
      <c r="G14">
        <v>9.5000000000000001E-2</v>
      </c>
      <c r="H14">
        <v>88</v>
      </c>
      <c r="I14" t="s">
        <v>16</v>
      </c>
      <c r="J14" t="s">
        <v>17</v>
      </c>
      <c r="K14" t="s">
        <v>16</v>
      </c>
      <c r="L14" t="s">
        <v>18</v>
      </c>
      <c r="M14" t="s">
        <v>16</v>
      </c>
    </row>
    <row r="15" spans="1:13" x14ac:dyDescent="0.45">
      <c r="A15" t="s">
        <v>217</v>
      </c>
      <c r="B15" t="s">
        <v>49</v>
      </c>
      <c r="C15" t="s">
        <v>14</v>
      </c>
      <c r="D15" t="s">
        <v>20</v>
      </c>
      <c r="E15">
        <v>12000000</v>
      </c>
      <c r="F15">
        <v>88000000</v>
      </c>
      <c r="G15">
        <v>0.107</v>
      </c>
      <c r="H15">
        <v>93</v>
      </c>
      <c r="I15" t="s">
        <v>16</v>
      </c>
      <c r="J15" t="s">
        <v>17</v>
      </c>
      <c r="K15" t="s">
        <v>16</v>
      </c>
      <c r="L15" t="s">
        <v>18</v>
      </c>
      <c r="M15" t="s">
        <v>16</v>
      </c>
    </row>
    <row r="16" spans="1:13" x14ac:dyDescent="0.45">
      <c r="A16" t="s">
        <v>218</v>
      </c>
      <c r="B16" t="s">
        <v>49</v>
      </c>
      <c r="C16" t="s">
        <v>14</v>
      </c>
      <c r="D16" t="s">
        <v>20</v>
      </c>
      <c r="E16">
        <v>11000000</v>
      </c>
      <c r="F16">
        <v>80000000</v>
      </c>
      <c r="G16">
        <v>0.109</v>
      </c>
      <c r="H16">
        <v>90</v>
      </c>
      <c r="I16" t="s">
        <v>16</v>
      </c>
      <c r="J16" t="s">
        <v>17</v>
      </c>
      <c r="K16" t="s">
        <v>16</v>
      </c>
      <c r="L16" t="s">
        <v>18</v>
      </c>
      <c r="M16" t="s">
        <v>16</v>
      </c>
    </row>
    <row r="17" spans="1:13" x14ac:dyDescent="0.45">
      <c r="A17" t="s">
        <v>219</v>
      </c>
      <c r="B17" t="s">
        <v>49</v>
      </c>
      <c r="C17" t="s">
        <v>14</v>
      </c>
      <c r="D17" t="s">
        <v>20</v>
      </c>
      <c r="E17">
        <v>10000000</v>
      </c>
      <c r="F17">
        <v>75000000</v>
      </c>
      <c r="G17">
        <v>0.109</v>
      </c>
      <c r="H17">
        <v>89</v>
      </c>
      <c r="I17" t="s">
        <v>16</v>
      </c>
      <c r="J17" t="s">
        <v>17</v>
      </c>
      <c r="K17" t="s">
        <v>16</v>
      </c>
      <c r="L17" t="s">
        <v>18</v>
      </c>
      <c r="M17" t="s">
        <v>16</v>
      </c>
    </row>
    <row r="18" spans="1:13" x14ac:dyDescent="0.45">
      <c r="A18" t="s">
        <v>220</v>
      </c>
      <c r="B18" t="s">
        <v>60</v>
      </c>
      <c r="C18" t="s">
        <v>14</v>
      </c>
      <c r="D18" t="s">
        <v>20</v>
      </c>
      <c r="E18">
        <v>7800000</v>
      </c>
      <c r="F18">
        <v>96000000</v>
      </c>
      <c r="G18">
        <v>0.12</v>
      </c>
      <c r="H18">
        <v>89</v>
      </c>
      <c r="I18" t="s">
        <v>16</v>
      </c>
      <c r="J18" t="s">
        <v>18</v>
      </c>
      <c r="K18" t="s">
        <v>16</v>
      </c>
      <c r="L18" t="s">
        <v>18</v>
      </c>
      <c r="M18" t="s">
        <v>16</v>
      </c>
    </row>
    <row r="19" spans="1:13" x14ac:dyDescent="0.45">
      <c r="A19" t="s">
        <v>221</v>
      </c>
      <c r="B19" t="s">
        <v>60</v>
      </c>
      <c r="C19" t="s">
        <v>14</v>
      </c>
      <c r="D19" t="s">
        <v>20</v>
      </c>
      <c r="E19">
        <v>8900000</v>
      </c>
      <c r="F19">
        <v>91000000</v>
      </c>
      <c r="G19">
        <v>0.111</v>
      </c>
      <c r="H19">
        <v>91</v>
      </c>
      <c r="I19" t="s">
        <v>16</v>
      </c>
      <c r="J19" t="s">
        <v>17</v>
      </c>
      <c r="K19" t="s">
        <v>16</v>
      </c>
      <c r="L19" t="s">
        <v>18</v>
      </c>
      <c r="M19" t="s">
        <v>16</v>
      </c>
    </row>
    <row r="20" spans="1:13" x14ac:dyDescent="0.45">
      <c r="A20" t="s">
        <v>227</v>
      </c>
      <c r="B20" t="s">
        <v>60</v>
      </c>
      <c r="C20" t="s">
        <v>14</v>
      </c>
      <c r="D20" t="s">
        <v>20</v>
      </c>
      <c r="E20">
        <v>8100000</v>
      </c>
      <c r="F20">
        <v>65000000</v>
      </c>
      <c r="G20">
        <v>9.7000000000000003E-2</v>
      </c>
      <c r="H20">
        <v>79</v>
      </c>
      <c r="I20" t="s">
        <v>16</v>
      </c>
      <c r="J20" t="s">
        <v>17</v>
      </c>
      <c r="K20" t="s">
        <v>16</v>
      </c>
      <c r="L20" t="s">
        <v>18</v>
      </c>
      <c r="M20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C01B-C8AD-47CA-88EC-BC2C908F0421}">
  <dimension ref="A3:C11"/>
  <sheetViews>
    <sheetView workbookViewId="0">
      <selection activeCell="F29" sqref="F29"/>
    </sheetView>
  </sheetViews>
  <sheetFormatPr defaultRowHeight="14.25" x14ac:dyDescent="0.45"/>
  <cols>
    <col min="1" max="1" width="14.46484375" bestFit="1" customWidth="1"/>
    <col min="2" max="2" width="11.265625" bestFit="1" customWidth="1"/>
    <col min="3" max="3" width="13.73046875" bestFit="1" customWidth="1"/>
  </cols>
  <sheetData>
    <row r="3" spans="1:3" x14ac:dyDescent="0.45">
      <c r="A3" s="2" t="s">
        <v>74</v>
      </c>
      <c r="B3" t="s">
        <v>80</v>
      </c>
      <c r="C3" t="s">
        <v>233</v>
      </c>
    </row>
    <row r="4" spans="1:3" x14ac:dyDescent="0.45">
      <c r="A4" s="3" t="s">
        <v>223</v>
      </c>
      <c r="B4" s="4">
        <v>93</v>
      </c>
      <c r="C4" s="4">
        <v>3</v>
      </c>
    </row>
    <row r="5" spans="1:3" x14ac:dyDescent="0.45">
      <c r="A5" s="3" t="s">
        <v>214</v>
      </c>
      <c r="B5" s="4">
        <v>74</v>
      </c>
      <c r="C5" s="4">
        <v>3</v>
      </c>
    </row>
    <row r="6" spans="1:3" x14ac:dyDescent="0.45">
      <c r="A6" s="3" t="s">
        <v>46</v>
      </c>
      <c r="B6" s="4">
        <v>70</v>
      </c>
      <c r="C6" s="4">
        <v>3</v>
      </c>
    </row>
    <row r="7" spans="1:3" x14ac:dyDescent="0.45">
      <c r="A7" s="3" t="s">
        <v>229</v>
      </c>
      <c r="B7" s="4">
        <v>90</v>
      </c>
      <c r="C7" s="4">
        <v>3</v>
      </c>
    </row>
    <row r="8" spans="1:3" x14ac:dyDescent="0.45">
      <c r="A8" s="3" t="s">
        <v>49</v>
      </c>
      <c r="B8" s="4">
        <v>93</v>
      </c>
      <c r="C8" s="4">
        <v>3</v>
      </c>
    </row>
    <row r="9" spans="1:3" x14ac:dyDescent="0.45">
      <c r="A9" s="3" t="s">
        <v>60</v>
      </c>
      <c r="B9" s="4">
        <v>91</v>
      </c>
      <c r="C9" s="4">
        <v>3</v>
      </c>
    </row>
    <row r="10" spans="1:3" x14ac:dyDescent="0.45">
      <c r="A10" s="3" t="s">
        <v>75</v>
      </c>
      <c r="B10" s="4"/>
      <c r="C10" s="4"/>
    </row>
    <row r="11" spans="1:3" x14ac:dyDescent="0.45">
      <c r="A11" s="3" t="s">
        <v>76</v>
      </c>
      <c r="B11" s="4">
        <v>93</v>
      </c>
      <c r="C11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Sheet12</vt:lpstr>
      <vt:lpstr>Midterm final curved</vt:lpstr>
      <vt:lpstr>Midterm</vt:lpstr>
      <vt:lpstr>Mid-term pivot</vt:lpstr>
      <vt:lpstr>Mid term extension</vt:lpstr>
      <vt:lpstr>Mid-term Extension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Xiaomin</dc:creator>
  <cp:lastModifiedBy>Yang, Xiaomin</cp:lastModifiedBy>
  <cp:lastPrinted>2019-10-25T08:11:40Z</cp:lastPrinted>
  <dcterms:created xsi:type="dcterms:W3CDTF">2019-10-25T06:40:35Z</dcterms:created>
  <dcterms:modified xsi:type="dcterms:W3CDTF">2019-11-04T19:32:06Z</dcterms:modified>
</cp:coreProperties>
</file>