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xiaominyang\OneDrive - Texas A&amp;M University\METM 2024\Decision Tree\"/>
    </mc:Choice>
  </mc:AlternateContent>
  <xr:revisionPtr revIDLastSave="0" documentId="13_ncr:1_{5B886EED-C696-4FAD-A623-E445A434F8B8}" xr6:coauthVersionLast="47" xr6:coauthVersionMax="47" xr10:uidLastSave="{00000000-0000-0000-0000-000000000000}"/>
  <bookViews>
    <workbookView xWindow="16354" yWindow="-103" windowWidth="23657" windowHeight="15240" xr2:uid="{00000000-000D-0000-FFFF-FFFF00000000}"/>
  </bookViews>
  <sheets>
    <sheet name="Renewable Energy Invesetment" sheetId="1" r:id="rId1"/>
  </sheets>
  <definedNames>
    <definedName name="solver_node1" localSheetId="0" hidden="1">"1;$B$25;;;;$A$1;Renewable Energy Investment Decision;1;"</definedName>
    <definedName name="solver_node10" localSheetId="0" hidden="1">"2;$J$33;$F$38;25000000;0.25;High Demand;Terminal;1;"</definedName>
    <definedName name="solver_node11" localSheetId="0" hidden="1">"2;$J$38;$F$38;16000000;0.1;Moderate Demand;Terminal;1;"</definedName>
    <definedName name="solver_node12" localSheetId="0" hidden="1">"2;$J$43;$F$38;5000000;0.35;Weak Demand;Terminal;1;"</definedName>
    <definedName name="solver_node13" localSheetId="0" hidden="1">"2;$J$48;$F$38;0;0.2;Market Downturn;Terminal;1;"</definedName>
    <definedName name="solver_node2" localSheetId="0" hidden="1">"0;$F$13;$B$25;0;;Cost-Leadership Solution;Demand Scenarios;1;"</definedName>
    <definedName name="solver_node3" localSheetId="0" hidden="1">"2;$J$3;$F$13;40000000;0.1;Exceptional Demand;Terminal;1;"</definedName>
    <definedName name="solver_node4" localSheetId="0" hidden="1">"2;$J$8;$F$13;30000000;0.25;High Demand;Terminal;1;"</definedName>
    <definedName name="solver_node5" localSheetId="0" hidden="1">"2;$J$13;$F$13;20000000;0.1;Moderate Demand;Terminal;1;"</definedName>
    <definedName name="solver_node6" localSheetId="0" hidden="1">"2;$J$18;$F$13;7500000;0.35;Weak Demand;Terminal;1;"</definedName>
    <definedName name="solver_node7" localSheetId="0" hidden="1">"2;$J$23;$F$13;-10000000;0.2;Market Downturn;Terminal;1;"</definedName>
    <definedName name="solver_node8" localSheetId="0" hidden="1">"0;$F$38;$B$25;0;;Maximum-Flexibility Solution;Biodiesel price;1;"</definedName>
    <definedName name="solver_node9" localSheetId="0" hidden="1">"2;$J$28;$F$38;35000000;0.1;Exceptional Demand;Terminal;1;"</definedName>
    <definedName name="solver_nodes" localSheetId="0" hidden="1">13</definedName>
    <definedName name="solver_tree_a" localSheetId="0" hidden="1">1</definedName>
    <definedName name="solver_tree_b" localSheetId="0" hidden="1">1</definedName>
    <definedName name="solver_tree_rt" localSheetId="0" hidden="1">1000000000000</definedName>
    <definedName name="solver_treeroot" localSheetId="0" hidden="1">'Renewable Energy Invesetment'!$A$1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8" i="1" l="1"/>
  <c r="I49" i="1" s="1"/>
  <c r="K43" i="1"/>
  <c r="I44" i="1" s="1"/>
  <c r="K38" i="1"/>
  <c r="I39" i="1" s="1"/>
  <c r="K33" i="1"/>
  <c r="I34" i="1" s="1"/>
  <c r="K28" i="1"/>
  <c r="I29" i="1" s="1"/>
  <c r="E39" i="1" s="1"/>
  <c r="K23" i="1"/>
  <c r="I24" i="1" s="1"/>
  <c r="K18" i="1"/>
  <c r="I19" i="1" s="1"/>
  <c r="K13" i="1"/>
  <c r="I14" i="1" s="1"/>
  <c r="K8" i="1"/>
  <c r="I9" i="1" s="1"/>
  <c r="K3" i="1"/>
  <c r="I4" i="1" s="1"/>
  <c r="E14" i="1" s="1"/>
  <c r="A26" i="1" s="1"/>
  <c r="B25" i="1" s="1"/>
</calcChain>
</file>

<file path=xl/sharedStrings.xml><?xml version="1.0" encoding="utf-8"?>
<sst xmlns="http://schemas.openxmlformats.org/spreadsheetml/2006/main" count="13" uniqueCount="8">
  <si>
    <t>Cost-Leadership Solution</t>
  </si>
  <si>
    <t>Maximum-Flexibility Solution</t>
  </si>
  <si>
    <t>Exceptional Demand</t>
  </si>
  <si>
    <t>High Demand</t>
  </si>
  <si>
    <t>Moderate Demand</t>
  </si>
  <si>
    <t>Weak Demand</t>
  </si>
  <si>
    <t>Market Downturn</t>
  </si>
  <si>
    <t>Investment 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</si>
</sst>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0" fillId="0" borderId="0" xfId="1" applyNumberFormat="1" applyFont="1"/>
    <xf numFmtId="9" fontId="0" fillId="0" borderId="0" xfId="1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2</xdr:col>
      <xdr:colOff>7938</xdr:colOff>
      <xdr:row>24</xdr:row>
      <xdr:rowOff>150813</xdr:rowOff>
    </xdr:to>
    <xdr:sp macro="" textlink="">
      <xdr:nvSpPr>
        <xdr:cNvPr id="2" name="Solver_shape$B$25">
          <a:extLst>
            <a:ext uri="{FF2B5EF4-FFF2-40B4-BE49-F238E27FC236}">
              <a16:creationId xmlns:a16="http://schemas.microsoft.com/office/drawing/2014/main" id="{FA5228CE-99AC-55C2-B42B-CC32E31EED40}"/>
            </a:ext>
          </a:extLst>
        </xdr:cNvPr>
        <xdr:cNvSpPr/>
      </xdr:nvSpPr>
      <xdr:spPr>
        <a:xfrm>
          <a:off x="762000" y="45720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24</xdr:row>
      <xdr:rowOff>76200</xdr:rowOff>
    </xdr:from>
    <xdr:to>
      <xdr:col>1</xdr:col>
      <xdr:colOff>0</xdr:colOff>
      <xdr:row>24</xdr:row>
      <xdr:rowOff>76200</xdr:rowOff>
    </xdr:to>
    <xdr:cxnSp macro="">
      <xdr:nvCxnSpPr>
        <xdr:cNvPr id="3" name="Solver_line$B$25">
          <a:extLst>
            <a:ext uri="{FF2B5EF4-FFF2-40B4-BE49-F238E27FC236}">
              <a16:creationId xmlns:a16="http://schemas.microsoft.com/office/drawing/2014/main" id="{F729BF32-D6AE-0F0A-544F-C9508E51924A}"/>
            </a:ext>
          </a:extLst>
        </xdr:cNvPr>
        <xdr:cNvCxnSpPr/>
      </xdr:nvCxnSpPr>
      <xdr:spPr>
        <a:xfrm>
          <a:off x="0" y="4648200"/>
          <a:ext cx="7620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12</xdr:row>
      <xdr:rowOff>76200</xdr:rowOff>
    </xdr:from>
    <xdr:to>
      <xdr:col>3</xdr:col>
      <xdr:colOff>0</xdr:colOff>
      <xdr:row>24</xdr:row>
      <xdr:rowOff>76200</xdr:rowOff>
    </xdr:to>
    <xdr:cxnSp macro="">
      <xdr:nvCxnSpPr>
        <xdr:cNvPr id="4" name="Solver_shapecon$F$13">
          <a:extLst>
            <a:ext uri="{FF2B5EF4-FFF2-40B4-BE49-F238E27FC236}">
              <a16:creationId xmlns:a16="http://schemas.microsoft.com/office/drawing/2014/main" id="{288C6AF3-6384-C26F-E03C-5EFC1D39DFBD}"/>
            </a:ext>
          </a:extLst>
        </xdr:cNvPr>
        <xdr:cNvCxnSpPr/>
      </xdr:nvCxnSpPr>
      <xdr:spPr>
        <a:xfrm flipV="1">
          <a:off x="914400" y="2362200"/>
          <a:ext cx="247650" cy="2286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12</xdr:row>
      <xdr:rowOff>0</xdr:rowOff>
    </xdr:from>
    <xdr:to>
      <xdr:col>6</xdr:col>
      <xdr:colOff>1</xdr:colOff>
      <xdr:row>12</xdr:row>
      <xdr:rowOff>150813</xdr:rowOff>
    </xdr:to>
    <xdr:sp macro="" textlink="">
      <xdr:nvSpPr>
        <xdr:cNvPr id="5" name="Solver_shape$F$13">
          <a:extLst>
            <a:ext uri="{FF2B5EF4-FFF2-40B4-BE49-F238E27FC236}">
              <a16:creationId xmlns:a16="http://schemas.microsoft.com/office/drawing/2014/main" id="{7C762B95-D73A-0666-EF8A-0BD5A825CD0B}"/>
            </a:ext>
          </a:extLst>
        </xdr:cNvPr>
        <xdr:cNvSpPr/>
      </xdr:nvSpPr>
      <xdr:spPr>
        <a:xfrm>
          <a:off x="3790950" y="22860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12</xdr:row>
      <xdr:rowOff>76200</xdr:rowOff>
    </xdr:from>
    <xdr:to>
      <xdr:col>5</xdr:col>
      <xdr:colOff>0</xdr:colOff>
      <xdr:row>12</xdr:row>
      <xdr:rowOff>76200</xdr:rowOff>
    </xdr:to>
    <xdr:cxnSp macro="">
      <xdr:nvCxnSpPr>
        <xdr:cNvPr id="6" name="Solver_line$F$13">
          <a:extLst>
            <a:ext uri="{FF2B5EF4-FFF2-40B4-BE49-F238E27FC236}">
              <a16:creationId xmlns:a16="http://schemas.microsoft.com/office/drawing/2014/main" id="{4A221E0E-DAAF-3422-DE05-D24C5CF2CBBF}"/>
            </a:ext>
          </a:extLst>
        </xdr:cNvPr>
        <xdr:cNvCxnSpPr/>
      </xdr:nvCxnSpPr>
      <xdr:spPr>
        <a:xfrm>
          <a:off x="1162050" y="2362200"/>
          <a:ext cx="26289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</xdr:row>
      <xdr:rowOff>76200</xdr:rowOff>
    </xdr:from>
    <xdr:to>
      <xdr:col>7</xdr:col>
      <xdr:colOff>0</xdr:colOff>
      <xdr:row>12</xdr:row>
      <xdr:rowOff>76200</xdr:rowOff>
    </xdr:to>
    <xdr:cxnSp macro="">
      <xdr:nvCxnSpPr>
        <xdr:cNvPr id="7" name="Solver_shapecon$J$3">
          <a:extLst>
            <a:ext uri="{FF2B5EF4-FFF2-40B4-BE49-F238E27FC236}">
              <a16:creationId xmlns:a16="http://schemas.microsoft.com/office/drawing/2014/main" id="{EF50996D-2F37-AAB0-CFA2-AE4BC1002E47}"/>
            </a:ext>
          </a:extLst>
        </xdr:cNvPr>
        <xdr:cNvCxnSpPr/>
      </xdr:nvCxnSpPr>
      <xdr:spPr>
        <a:xfrm flipV="1">
          <a:off x="3943350" y="457200"/>
          <a:ext cx="247650" cy="1905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</xdr:row>
      <xdr:rowOff>0</xdr:rowOff>
    </xdr:from>
    <xdr:to>
      <xdr:col>10</xdr:col>
      <xdr:colOff>0</xdr:colOff>
      <xdr:row>2</xdr:row>
      <xdr:rowOff>150813</xdr:rowOff>
    </xdr:to>
    <xdr:sp macro="" textlink="">
      <xdr:nvSpPr>
        <xdr:cNvPr id="8" name="Solver_shape$J$3">
          <a:extLst>
            <a:ext uri="{FF2B5EF4-FFF2-40B4-BE49-F238E27FC236}">
              <a16:creationId xmlns:a16="http://schemas.microsoft.com/office/drawing/2014/main" id="{086AF454-9BC2-A317-6631-D17A90332F9E}"/>
            </a:ext>
          </a:extLst>
        </xdr:cNvPr>
        <xdr:cNvSpPr/>
      </xdr:nvSpPr>
      <xdr:spPr>
        <a:xfrm rot="16200000">
          <a:off x="6734175" y="3810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2</xdr:row>
      <xdr:rowOff>76200</xdr:rowOff>
    </xdr:from>
    <xdr:to>
      <xdr:col>9</xdr:col>
      <xdr:colOff>0</xdr:colOff>
      <xdr:row>2</xdr:row>
      <xdr:rowOff>76200</xdr:rowOff>
    </xdr:to>
    <xdr:cxnSp macro="">
      <xdr:nvCxnSpPr>
        <xdr:cNvPr id="9" name="Solver_line$J$3">
          <a:extLst>
            <a:ext uri="{FF2B5EF4-FFF2-40B4-BE49-F238E27FC236}">
              <a16:creationId xmlns:a16="http://schemas.microsoft.com/office/drawing/2014/main" id="{D3BEBD2C-9420-EB31-66E3-B002DD273A6A}"/>
            </a:ext>
          </a:extLst>
        </xdr:cNvPr>
        <xdr:cNvCxnSpPr/>
      </xdr:nvCxnSpPr>
      <xdr:spPr>
        <a:xfrm>
          <a:off x="4191000" y="457200"/>
          <a:ext cx="25431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</xdr:row>
      <xdr:rowOff>76200</xdr:rowOff>
    </xdr:from>
    <xdr:to>
      <xdr:col>7</xdr:col>
      <xdr:colOff>0</xdr:colOff>
      <xdr:row>12</xdr:row>
      <xdr:rowOff>76200</xdr:rowOff>
    </xdr:to>
    <xdr:cxnSp macro="">
      <xdr:nvCxnSpPr>
        <xdr:cNvPr id="10" name="Solver_shapecon$J$8">
          <a:extLst>
            <a:ext uri="{FF2B5EF4-FFF2-40B4-BE49-F238E27FC236}">
              <a16:creationId xmlns:a16="http://schemas.microsoft.com/office/drawing/2014/main" id="{6A4972CD-1C3B-3DF2-6FF9-8CADBD50A1D8}"/>
            </a:ext>
          </a:extLst>
        </xdr:cNvPr>
        <xdr:cNvCxnSpPr/>
      </xdr:nvCxnSpPr>
      <xdr:spPr>
        <a:xfrm flipV="1">
          <a:off x="3943350" y="137160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7</xdr:row>
      <xdr:rowOff>0</xdr:rowOff>
    </xdr:from>
    <xdr:to>
      <xdr:col>10</xdr:col>
      <xdr:colOff>0</xdr:colOff>
      <xdr:row>7</xdr:row>
      <xdr:rowOff>150812</xdr:rowOff>
    </xdr:to>
    <xdr:sp macro="" textlink="">
      <xdr:nvSpPr>
        <xdr:cNvPr id="11" name="Solver_shape$J$8">
          <a:extLst>
            <a:ext uri="{FF2B5EF4-FFF2-40B4-BE49-F238E27FC236}">
              <a16:creationId xmlns:a16="http://schemas.microsoft.com/office/drawing/2014/main" id="{D55AC450-0298-DDE7-210F-703C6FE86A32}"/>
            </a:ext>
          </a:extLst>
        </xdr:cNvPr>
        <xdr:cNvSpPr/>
      </xdr:nvSpPr>
      <xdr:spPr>
        <a:xfrm rot="16200000">
          <a:off x="6734175" y="12954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7</xdr:row>
      <xdr:rowOff>76200</xdr:rowOff>
    </xdr:from>
    <xdr:to>
      <xdr:col>9</xdr:col>
      <xdr:colOff>0</xdr:colOff>
      <xdr:row>7</xdr:row>
      <xdr:rowOff>76200</xdr:rowOff>
    </xdr:to>
    <xdr:cxnSp macro="">
      <xdr:nvCxnSpPr>
        <xdr:cNvPr id="12" name="Solver_line$J$8">
          <a:extLst>
            <a:ext uri="{FF2B5EF4-FFF2-40B4-BE49-F238E27FC236}">
              <a16:creationId xmlns:a16="http://schemas.microsoft.com/office/drawing/2014/main" id="{F1B85C1E-80AA-7B5C-8419-01873AA769EE}"/>
            </a:ext>
          </a:extLst>
        </xdr:cNvPr>
        <xdr:cNvCxnSpPr/>
      </xdr:nvCxnSpPr>
      <xdr:spPr>
        <a:xfrm>
          <a:off x="4191000" y="1371600"/>
          <a:ext cx="25431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12</xdr:row>
      <xdr:rowOff>76200</xdr:rowOff>
    </xdr:from>
    <xdr:to>
      <xdr:col>7</xdr:col>
      <xdr:colOff>0</xdr:colOff>
      <xdr:row>12</xdr:row>
      <xdr:rowOff>76200</xdr:rowOff>
    </xdr:to>
    <xdr:cxnSp macro="">
      <xdr:nvCxnSpPr>
        <xdr:cNvPr id="13" name="Solver_shapecon$J$13">
          <a:extLst>
            <a:ext uri="{FF2B5EF4-FFF2-40B4-BE49-F238E27FC236}">
              <a16:creationId xmlns:a16="http://schemas.microsoft.com/office/drawing/2014/main" id="{83579328-E640-F591-BBF6-50692F4FF7CA}"/>
            </a:ext>
          </a:extLst>
        </xdr:cNvPr>
        <xdr:cNvCxnSpPr/>
      </xdr:nvCxnSpPr>
      <xdr:spPr>
        <a:xfrm>
          <a:off x="3943350" y="2286000"/>
          <a:ext cx="2476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12</xdr:row>
      <xdr:rowOff>0</xdr:rowOff>
    </xdr:from>
    <xdr:to>
      <xdr:col>10</xdr:col>
      <xdr:colOff>0</xdr:colOff>
      <xdr:row>12</xdr:row>
      <xdr:rowOff>150813</xdr:rowOff>
    </xdr:to>
    <xdr:sp macro="" textlink="">
      <xdr:nvSpPr>
        <xdr:cNvPr id="14" name="Solver_shape$J$13">
          <a:extLst>
            <a:ext uri="{FF2B5EF4-FFF2-40B4-BE49-F238E27FC236}">
              <a16:creationId xmlns:a16="http://schemas.microsoft.com/office/drawing/2014/main" id="{E70EE5A9-CF9D-74F0-BB5D-D59402C6B88D}"/>
            </a:ext>
          </a:extLst>
        </xdr:cNvPr>
        <xdr:cNvSpPr/>
      </xdr:nvSpPr>
      <xdr:spPr>
        <a:xfrm rot="16200000">
          <a:off x="6734175" y="22098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12</xdr:row>
      <xdr:rowOff>76200</xdr:rowOff>
    </xdr:from>
    <xdr:to>
      <xdr:col>9</xdr:col>
      <xdr:colOff>0</xdr:colOff>
      <xdr:row>12</xdr:row>
      <xdr:rowOff>76200</xdr:rowOff>
    </xdr:to>
    <xdr:cxnSp macro="">
      <xdr:nvCxnSpPr>
        <xdr:cNvPr id="15" name="Solver_line$J$13">
          <a:extLst>
            <a:ext uri="{FF2B5EF4-FFF2-40B4-BE49-F238E27FC236}">
              <a16:creationId xmlns:a16="http://schemas.microsoft.com/office/drawing/2014/main" id="{C09BE820-766B-12CD-5704-9CBB529E7994}"/>
            </a:ext>
          </a:extLst>
        </xdr:cNvPr>
        <xdr:cNvCxnSpPr/>
      </xdr:nvCxnSpPr>
      <xdr:spPr>
        <a:xfrm>
          <a:off x="4191000" y="2286000"/>
          <a:ext cx="25431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12</xdr:row>
      <xdr:rowOff>76200</xdr:rowOff>
    </xdr:from>
    <xdr:to>
      <xdr:col>7</xdr:col>
      <xdr:colOff>0</xdr:colOff>
      <xdr:row>17</xdr:row>
      <xdr:rowOff>76200</xdr:rowOff>
    </xdr:to>
    <xdr:cxnSp macro="">
      <xdr:nvCxnSpPr>
        <xdr:cNvPr id="16" name="Solver_shapecon$J$18">
          <a:extLst>
            <a:ext uri="{FF2B5EF4-FFF2-40B4-BE49-F238E27FC236}">
              <a16:creationId xmlns:a16="http://schemas.microsoft.com/office/drawing/2014/main" id="{32B1AB16-58FF-A61B-6229-87DB1582FB11}"/>
            </a:ext>
          </a:extLst>
        </xdr:cNvPr>
        <xdr:cNvCxnSpPr/>
      </xdr:nvCxnSpPr>
      <xdr:spPr>
        <a:xfrm>
          <a:off x="3943350" y="22860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17</xdr:row>
      <xdr:rowOff>0</xdr:rowOff>
    </xdr:from>
    <xdr:to>
      <xdr:col>10</xdr:col>
      <xdr:colOff>0</xdr:colOff>
      <xdr:row>17</xdr:row>
      <xdr:rowOff>150812</xdr:rowOff>
    </xdr:to>
    <xdr:sp macro="" textlink="">
      <xdr:nvSpPr>
        <xdr:cNvPr id="17" name="Solver_shape$J$18">
          <a:extLst>
            <a:ext uri="{FF2B5EF4-FFF2-40B4-BE49-F238E27FC236}">
              <a16:creationId xmlns:a16="http://schemas.microsoft.com/office/drawing/2014/main" id="{98679F69-A325-B5C8-FE6D-B85277D02635}"/>
            </a:ext>
          </a:extLst>
        </xdr:cNvPr>
        <xdr:cNvSpPr/>
      </xdr:nvSpPr>
      <xdr:spPr>
        <a:xfrm rot="16200000">
          <a:off x="6734175" y="31242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17</xdr:row>
      <xdr:rowOff>76200</xdr:rowOff>
    </xdr:from>
    <xdr:to>
      <xdr:col>9</xdr:col>
      <xdr:colOff>0</xdr:colOff>
      <xdr:row>17</xdr:row>
      <xdr:rowOff>76200</xdr:rowOff>
    </xdr:to>
    <xdr:cxnSp macro="">
      <xdr:nvCxnSpPr>
        <xdr:cNvPr id="18" name="Solver_line$J$18">
          <a:extLst>
            <a:ext uri="{FF2B5EF4-FFF2-40B4-BE49-F238E27FC236}">
              <a16:creationId xmlns:a16="http://schemas.microsoft.com/office/drawing/2014/main" id="{2307361E-CD1F-9017-0B55-E1E14337008E}"/>
            </a:ext>
          </a:extLst>
        </xdr:cNvPr>
        <xdr:cNvCxnSpPr/>
      </xdr:nvCxnSpPr>
      <xdr:spPr>
        <a:xfrm>
          <a:off x="4191000" y="3200400"/>
          <a:ext cx="25431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12</xdr:row>
      <xdr:rowOff>76200</xdr:rowOff>
    </xdr:from>
    <xdr:to>
      <xdr:col>7</xdr:col>
      <xdr:colOff>0</xdr:colOff>
      <xdr:row>22</xdr:row>
      <xdr:rowOff>76200</xdr:rowOff>
    </xdr:to>
    <xdr:cxnSp macro="">
      <xdr:nvCxnSpPr>
        <xdr:cNvPr id="19" name="Solver_shapecon$J$23">
          <a:extLst>
            <a:ext uri="{FF2B5EF4-FFF2-40B4-BE49-F238E27FC236}">
              <a16:creationId xmlns:a16="http://schemas.microsoft.com/office/drawing/2014/main" id="{C62AF939-03B4-E7CC-A114-BAB33389CD5D}"/>
            </a:ext>
          </a:extLst>
        </xdr:cNvPr>
        <xdr:cNvCxnSpPr/>
      </xdr:nvCxnSpPr>
      <xdr:spPr>
        <a:xfrm>
          <a:off x="3943350" y="2286000"/>
          <a:ext cx="247650" cy="18288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22</xdr:row>
      <xdr:rowOff>0</xdr:rowOff>
    </xdr:from>
    <xdr:to>
      <xdr:col>10</xdr:col>
      <xdr:colOff>0</xdr:colOff>
      <xdr:row>22</xdr:row>
      <xdr:rowOff>150813</xdr:rowOff>
    </xdr:to>
    <xdr:sp macro="" textlink="">
      <xdr:nvSpPr>
        <xdr:cNvPr id="20" name="Solver_shape$J$23">
          <a:extLst>
            <a:ext uri="{FF2B5EF4-FFF2-40B4-BE49-F238E27FC236}">
              <a16:creationId xmlns:a16="http://schemas.microsoft.com/office/drawing/2014/main" id="{8A6D195A-79BE-7759-AE52-A7D4D27BAD01}"/>
            </a:ext>
          </a:extLst>
        </xdr:cNvPr>
        <xdr:cNvSpPr/>
      </xdr:nvSpPr>
      <xdr:spPr>
        <a:xfrm rot="16200000">
          <a:off x="6734175" y="40386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22</xdr:row>
      <xdr:rowOff>76200</xdr:rowOff>
    </xdr:from>
    <xdr:to>
      <xdr:col>9</xdr:col>
      <xdr:colOff>0</xdr:colOff>
      <xdr:row>22</xdr:row>
      <xdr:rowOff>76200</xdr:rowOff>
    </xdr:to>
    <xdr:cxnSp macro="">
      <xdr:nvCxnSpPr>
        <xdr:cNvPr id="21" name="Solver_line$J$23">
          <a:extLst>
            <a:ext uri="{FF2B5EF4-FFF2-40B4-BE49-F238E27FC236}">
              <a16:creationId xmlns:a16="http://schemas.microsoft.com/office/drawing/2014/main" id="{0BD625B7-D990-FE88-1DA0-C173C52A91C5}"/>
            </a:ext>
          </a:extLst>
        </xdr:cNvPr>
        <xdr:cNvCxnSpPr/>
      </xdr:nvCxnSpPr>
      <xdr:spPr>
        <a:xfrm>
          <a:off x="4191000" y="4114800"/>
          <a:ext cx="25431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24</xdr:row>
      <xdr:rowOff>76200</xdr:rowOff>
    </xdr:from>
    <xdr:to>
      <xdr:col>3</xdr:col>
      <xdr:colOff>0</xdr:colOff>
      <xdr:row>37</xdr:row>
      <xdr:rowOff>76200</xdr:rowOff>
    </xdr:to>
    <xdr:cxnSp macro="">
      <xdr:nvCxnSpPr>
        <xdr:cNvPr id="22" name="Solver_shapecon$F$38">
          <a:extLst>
            <a:ext uri="{FF2B5EF4-FFF2-40B4-BE49-F238E27FC236}">
              <a16:creationId xmlns:a16="http://schemas.microsoft.com/office/drawing/2014/main" id="{1C82CA5B-21C8-A72E-0908-E33B6C4314ED}"/>
            </a:ext>
          </a:extLst>
        </xdr:cNvPr>
        <xdr:cNvCxnSpPr/>
      </xdr:nvCxnSpPr>
      <xdr:spPr>
        <a:xfrm>
          <a:off x="914400" y="4457700"/>
          <a:ext cx="247650" cy="2438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37</xdr:row>
      <xdr:rowOff>0</xdr:rowOff>
    </xdr:from>
    <xdr:to>
      <xdr:col>6</xdr:col>
      <xdr:colOff>1</xdr:colOff>
      <xdr:row>37</xdr:row>
      <xdr:rowOff>150813</xdr:rowOff>
    </xdr:to>
    <xdr:sp macro="" textlink="">
      <xdr:nvSpPr>
        <xdr:cNvPr id="23" name="Solver_shape$F$38">
          <a:extLst>
            <a:ext uri="{FF2B5EF4-FFF2-40B4-BE49-F238E27FC236}">
              <a16:creationId xmlns:a16="http://schemas.microsoft.com/office/drawing/2014/main" id="{6FB26D03-8F1C-B701-474F-26D0591DCB1C}"/>
            </a:ext>
          </a:extLst>
        </xdr:cNvPr>
        <xdr:cNvSpPr/>
      </xdr:nvSpPr>
      <xdr:spPr>
        <a:xfrm>
          <a:off x="3790950" y="68199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37</xdr:row>
      <xdr:rowOff>76200</xdr:rowOff>
    </xdr:from>
    <xdr:to>
      <xdr:col>5</xdr:col>
      <xdr:colOff>0</xdr:colOff>
      <xdr:row>37</xdr:row>
      <xdr:rowOff>76200</xdr:rowOff>
    </xdr:to>
    <xdr:cxnSp macro="">
      <xdr:nvCxnSpPr>
        <xdr:cNvPr id="24" name="Solver_line$F$38">
          <a:extLst>
            <a:ext uri="{FF2B5EF4-FFF2-40B4-BE49-F238E27FC236}">
              <a16:creationId xmlns:a16="http://schemas.microsoft.com/office/drawing/2014/main" id="{B0D67929-EF37-3B19-698C-8183CD4FBCB0}"/>
            </a:ext>
          </a:extLst>
        </xdr:cNvPr>
        <xdr:cNvCxnSpPr/>
      </xdr:nvCxnSpPr>
      <xdr:spPr>
        <a:xfrm>
          <a:off x="1162050" y="6896100"/>
          <a:ext cx="26289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27</xdr:row>
      <xdr:rowOff>76200</xdr:rowOff>
    </xdr:from>
    <xdr:to>
      <xdr:col>7</xdr:col>
      <xdr:colOff>0</xdr:colOff>
      <xdr:row>37</xdr:row>
      <xdr:rowOff>76200</xdr:rowOff>
    </xdr:to>
    <xdr:cxnSp macro="">
      <xdr:nvCxnSpPr>
        <xdr:cNvPr id="25" name="Solver_shapecon$J$28">
          <a:extLst>
            <a:ext uri="{FF2B5EF4-FFF2-40B4-BE49-F238E27FC236}">
              <a16:creationId xmlns:a16="http://schemas.microsoft.com/office/drawing/2014/main" id="{A452C51F-3F2A-400F-0AF7-CEB72C145587}"/>
            </a:ext>
          </a:extLst>
        </xdr:cNvPr>
        <xdr:cNvCxnSpPr/>
      </xdr:nvCxnSpPr>
      <xdr:spPr>
        <a:xfrm flipV="1">
          <a:off x="3943350" y="4991100"/>
          <a:ext cx="247650" cy="1905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27</xdr:row>
      <xdr:rowOff>0</xdr:rowOff>
    </xdr:from>
    <xdr:to>
      <xdr:col>10</xdr:col>
      <xdr:colOff>0</xdr:colOff>
      <xdr:row>27</xdr:row>
      <xdr:rowOff>150813</xdr:rowOff>
    </xdr:to>
    <xdr:sp macro="" textlink="">
      <xdr:nvSpPr>
        <xdr:cNvPr id="26" name="Solver_shape$J$28">
          <a:extLst>
            <a:ext uri="{FF2B5EF4-FFF2-40B4-BE49-F238E27FC236}">
              <a16:creationId xmlns:a16="http://schemas.microsoft.com/office/drawing/2014/main" id="{8D25938E-EE7B-8B0A-4885-229B6A30D0F4}"/>
            </a:ext>
          </a:extLst>
        </xdr:cNvPr>
        <xdr:cNvSpPr/>
      </xdr:nvSpPr>
      <xdr:spPr>
        <a:xfrm rot="16200000">
          <a:off x="6734175" y="49149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27</xdr:row>
      <xdr:rowOff>76200</xdr:rowOff>
    </xdr:from>
    <xdr:to>
      <xdr:col>9</xdr:col>
      <xdr:colOff>0</xdr:colOff>
      <xdr:row>27</xdr:row>
      <xdr:rowOff>76200</xdr:rowOff>
    </xdr:to>
    <xdr:cxnSp macro="">
      <xdr:nvCxnSpPr>
        <xdr:cNvPr id="27" name="Solver_line$J$28">
          <a:extLst>
            <a:ext uri="{FF2B5EF4-FFF2-40B4-BE49-F238E27FC236}">
              <a16:creationId xmlns:a16="http://schemas.microsoft.com/office/drawing/2014/main" id="{7C8B3E27-2EF0-3D16-6942-552387B60E7B}"/>
            </a:ext>
          </a:extLst>
        </xdr:cNvPr>
        <xdr:cNvCxnSpPr/>
      </xdr:nvCxnSpPr>
      <xdr:spPr>
        <a:xfrm>
          <a:off x="4191000" y="4991100"/>
          <a:ext cx="25431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32</xdr:row>
      <xdr:rowOff>76200</xdr:rowOff>
    </xdr:from>
    <xdr:to>
      <xdr:col>7</xdr:col>
      <xdr:colOff>0</xdr:colOff>
      <xdr:row>37</xdr:row>
      <xdr:rowOff>76200</xdr:rowOff>
    </xdr:to>
    <xdr:cxnSp macro="">
      <xdr:nvCxnSpPr>
        <xdr:cNvPr id="28" name="Solver_shapecon$J$33">
          <a:extLst>
            <a:ext uri="{FF2B5EF4-FFF2-40B4-BE49-F238E27FC236}">
              <a16:creationId xmlns:a16="http://schemas.microsoft.com/office/drawing/2014/main" id="{3A17C074-ADF0-5404-F2D0-F085153010C8}"/>
            </a:ext>
          </a:extLst>
        </xdr:cNvPr>
        <xdr:cNvCxnSpPr/>
      </xdr:nvCxnSpPr>
      <xdr:spPr>
        <a:xfrm flipV="1">
          <a:off x="3943350" y="590550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32</xdr:row>
      <xdr:rowOff>0</xdr:rowOff>
    </xdr:from>
    <xdr:to>
      <xdr:col>10</xdr:col>
      <xdr:colOff>0</xdr:colOff>
      <xdr:row>32</xdr:row>
      <xdr:rowOff>150812</xdr:rowOff>
    </xdr:to>
    <xdr:sp macro="" textlink="">
      <xdr:nvSpPr>
        <xdr:cNvPr id="29" name="Solver_shape$J$33">
          <a:extLst>
            <a:ext uri="{FF2B5EF4-FFF2-40B4-BE49-F238E27FC236}">
              <a16:creationId xmlns:a16="http://schemas.microsoft.com/office/drawing/2014/main" id="{3B8CF61F-BC74-E5A9-00D7-A8AD783DAF40}"/>
            </a:ext>
          </a:extLst>
        </xdr:cNvPr>
        <xdr:cNvSpPr/>
      </xdr:nvSpPr>
      <xdr:spPr>
        <a:xfrm rot="16200000">
          <a:off x="6734175" y="58293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32</xdr:row>
      <xdr:rowOff>76200</xdr:rowOff>
    </xdr:from>
    <xdr:to>
      <xdr:col>9</xdr:col>
      <xdr:colOff>0</xdr:colOff>
      <xdr:row>32</xdr:row>
      <xdr:rowOff>76200</xdr:rowOff>
    </xdr:to>
    <xdr:cxnSp macro="">
      <xdr:nvCxnSpPr>
        <xdr:cNvPr id="30" name="Solver_line$J$33">
          <a:extLst>
            <a:ext uri="{FF2B5EF4-FFF2-40B4-BE49-F238E27FC236}">
              <a16:creationId xmlns:a16="http://schemas.microsoft.com/office/drawing/2014/main" id="{553469A7-E7AD-B1FC-C27B-D400B2DB6177}"/>
            </a:ext>
          </a:extLst>
        </xdr:cNvPr>
        <xdr:cNvCxnSpPr/>
      </xdr:nvCxnSpPr>
      <xdr:spPr>
        <a:xfrm>
          <a:off x="4191000" y="5905500"/>
          <a:ext cx="25431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37</xdr:row>
      <xdr:rowOff>76200</xdr:rowOff>
    </xdr:from>
    <xdr:to>
      <xdr:col>7</xdr:col>
      <xdr:colOff>0</xdr:colOff>
      <xdr:row>37</xdr:row>
      <xdr:rowOff>76200</xdr:rowOff>
    </xdr:to>
    <xdr:cxnSp macro="">
      <xdr:nvCxnSpPr>
        <xdr:cNvPr id="31" name="Solver_shapecon$J$38">
          <a:extLst>
            <a:ext uri="{FF2B5EF4-FFF2-40B4-BE49-F238E27FC236}">
              <a16:creationId xmlns:a16="http://schemas.microsoft.com/office/drawing/2014/main" id="{B72CB341-EEC0-A298-7FB1-AABA0DBAD4AE}"/>
            </a:ext>
          </a:extLst>
        </xdr:cNvPr>
        <xdr:cNvCxnSpPr/>
      </xdr:nvCxnSpPr>
      <xdr:spPr>
        <a:xfrm>
          <a:off x="3943350" y="6819900"/>
          <a:ext cx="2476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37</xdr:row>
      <xdr:rowOff>0</xdr:rowOff>
    </xdr:from>
    <xdr:to>
      <xdr:col>10</xdr:col>
      <xdr:colOff>0</xdr:colOff>
      <xdr:row>37</xdr:row>
      <xdr:rowOff>150813</xdr:rowOff>
    </xdr:to>
    <xdr:sp macro="" textlink="">
      <xdr:nvSpPr>
        <xdr:cNvPr id="32" name="Solver_shape$J$38">
          <a:extLst>
            <a:ext uri="{FF2B5EF4-FFF2-40B4-BE49-F238E27FC236}">
              <a16:creationId xmlns:a16="http://schemas.microsoft.com/office/drawing/2014/main" id="{ACBAC052-9263-7AE9-B192-24C61E8E20AF}"/>
            </a:ext>
          </a:extLst>
        </xdr:cNvPr>
        <xdr:cNvSpPr/>
      </xdr:nvSpPr>
      <xdr:spPr>
        <a:xfrm rot="16200000">
          <a:off x="6734175" y="67437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37</xdr:row>
      <xdr:rowOff>76200</xdr:rowOff>
    </xdr:from>
    <xdr:to>
      <xdr:col>9</xdr:col>
      <xdr:colOff>0</xdr:colOff>
      <xdr:row>37</xdr:row>
      <xdr:rowOff>76200</xdr:rowOff>
    </xdr:to>
    <xdr:cxnSp macro="">
      <xdr:nvCxnSpPr>
        <xdr:cNvPr id="33" name="Solver_line$J$38">
          <a:extLst>
            <a:ext uri="{FF2B5EF4-FFF2-40B4-BE49-F238E27FC236}">
              <a16:creationId xmlns:a16="http://schemas.microsoft.com/office/drawing/2014/main" id="{B40919ED-2674-7FD1-A70F-8315C8CA318D}"/>
            </a:ext>
          </a:extLst>
        </xdr:cNvPr>
        <xdr:cNvCxnSpPr/>
      </xdr:nvCxnSpPr>
      <xdr:spPr>
        <a:xfrm>
          <a:off x="4191000" y="6819900"/>
          <a:ext cx="25431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37</xdr:row>
      <xdr:rowOff>76200</xdr:rowOff>
    </xdr:from>
    <xdr:to>
      <xdr:col>7</xdr:col>
      <xdr:colOff>0</xdr:colOff>
      <xdr:row>42</xdr:row>
      <xdr:rowOff>76200</xdr:rowOff>
    </xdr:to>
    <xdr:cxnSp macro="">
      <xdr:nvCxnSpPr>
        <xdr:cNvPr id="34" name="Solver_shapecon$J$43">
          <a:extLst>
            <a:ext uri="{FF2B5EF4-FFF2-40B4-BE49-F238E27FC236}">
              <a16:creationId xmlns:a16="http://schemas.microsoft.com/office/drawing/2014/main" id="{D084B2C8-4503-4701-DAF5-A87105413899}"/>
            </a:ext>
          </a:extLst>
        </xdr:cNvPr>
        <xdr:cNvCxnSpPr/>
      </xdr:nvCxnSpPr>
      <xdr:spPr>
        <a:xfrm>
          <a:off x="3943350" y="68199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42</xdr:row>
      <xdr:rowOff>0</xdr:rowOff>
    </xdr:from>
    <xdr:to>
      <xdr:col>10</xdr:col>
      <xdr:colOff>0</xdr:colOff>
      <xdr:row>42</xdr:row>
      <xdr:rowOff>150812</xdr:rowOff>
    </xdr:to>
    <xdr:sp macro="" textlink="">
      <xdr:nvSpPr>
        <xdr:cNvPr id="35" name="Solver_shape$J$43">
          <a:extLst>
            <a:ext uri="{FF2B5EF4-FFF2-40B4-BE49-F238E27FC236}">
              <a16:creationId xmlns:a16="http://schemas.microsoft.com/office/drawing/2014/main" id="{AFF824BF-69E7-56C1-A8E6-52AD098DB44E}"/>
            </a:ext>
          </a:extLst>
        </xdr:cNvPr>
        <xdr:cNvSpPr/>
      </xdr:nvSpPr>
      <xdr:spPr>
        <a:xfrm rot="16200000">
          <a:off x="6734175" y="76581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42</xdr:row>
      <xdr:rowOff>76200</xdr:rowOff>
    </xdr:from>
    <xdr:to>
      <xdr:col>9</xdr:col>
      <xdr:colOff>0</xdr:colOff>
      <xdr:row>42</xdr:row>
      <xdr:rowOff>76200</xdr:rowOff>
    </xdr:to>
    <xdr:cxnSp macro="">
      <xdr:nvCxnSpPr>
        <xdr:cNvPr id="36" name="Solver_line$J$43">
          <a:extLst>
            <a:ext uri="{FF2B5EF4-FFF2-40B4-BE49-F238E27FC236}">
              <a16:creationId xmlns:a16="http://schemas.microsoft.com/office/drawing/2014/main" id="{968FDBA7-2F36-D593-818A-0DE37A13C311}"/>
            </a:ext>
          </a:extLst>
        </xdr:cNvPr>
        <xdr:cNvCxnSpPr/>
      </xdr:nvCxnSpPr>
      <xdr:spPr>
        <a:xfrm>
          <a:off x="4191000" y="7734300"/>
          <a:ext cx="25431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37</xdr:row>
      <xdr:rowOff>76200</xdr:rowOff>
    </xdr:from>
    <xdr:to>
      <xdr:col>7</xdr:col>
      <xdr:colOff>0</xdr:colOff>
      <xdr:row>47</xdr:row>
      <xdr:rowOff>76200</xdr:rowOff>
    </xdr:to>
    <xdr:cxnSp macro="">
      <xdr:nvCxnSpPr>
        <xdr:cNvPr id="37" name="Solver_shapecon$J$48">
          <a:extLst>
            <a:ext uri="{FF2B5EF4-FFF2-40B4-BE49-F238E27FC236}">
              <a16:creationId xmlns:a16="http://schemas.microsoft.com/office/drawing/2014/main" id="{341F8D00-45DE-A9F0-F4AB-84D44FE92FEA}"/>
            </a:ext>
          </a:extLst>
        </xdr:cNvPr>
        <xdr:cNvCxnSpPr/>
      </xdr:nvCxnSpPr>
      <xdr:spPr>
        <a:xfrm>
          <a:off x="3943350" y="6819900"/>
          <a:ext cx="247650" cy="18288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47</xdr:row>
      <xdr:rowOff>0</xdr:rowOff>
    </xdr:from>
    <xdr:to>
      <xdr:col>10</xdr:col>
      <xdr:colOff>0</xdr:colOff>
      <xdr:row>47</xdr:row>
      <xdr:rowOff>150813</xdr:rowOff>
    </xdr:to>
    <xdr:sp macro="" textlink="">
      <xdr:nvSpPr>
        <xdr:cNvPr id="38" name="Solver_shape$J$48">
          <a:extLst>
            <a:ext uri="{FF2B5EF4-FFF2-40B4-BE49-F238E27FC236}">
              <a16:creationId xmlns:a16="http://schemas.microsoft.com/office/drawing/2014/main" id="{37748A18-89CF-AA98-85AD-02331C239EF5}"/>
            </a:ext>
          </a:extLst>
        </xdr:cNvPr>
        <xdr:cNvSpPr/>
      </xdr:nvSpPr>
      <xdr:spPr>
        <a:xfrm rot="16200000">
          <a:off x="6734175" y="85725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47</xdr:row>
      <xdr:rowOff>76200</xdr:rowOff>
    </xdr:from>
    <xdr:to>
      <xdr:col>9</xdr:col>
      <xdr:colOff>0</xdr:colOff>
      <xdr:row>47</xdr:row>
      <xdr:rowOff>76200</xdr:rowOff>
    </xdr:to>
    <xdr:cxnSp macro="">
      <xdr:nvCxnSpPr>
        <xdr:cNvPr id="39" name="Solver_line$J$48">
          <a:extLst>
            <a:ext uri="{FF2B5EF4-FFF2-40B4-BE49-F238E27FC236}">
              <a16:creationId xmlns:a16="http://schemas.microsoft.com/office/drawing/2014/main" id="{7DC4028F-E443-C9BC-E8B5-DBA67F1CD7BC}"/>
            </a:ext>
          </a:extLst>
        </xdr:cNvPr>
        <xdr:cNvCxnSpPr/>
      </xdr:nvCxnSpPr>
      <xdr:spPr>
        <a:xfrm>
          <a:off x="4191000" y="8648700"/>
          <a:ext cx="25431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zoomScale="60" zoomScaleNormal="60" zoomScalePageLayoutView="62" workbookViewId="0">
      <selection activeCell="P22" sqref="P22"/>
    </sheetView>
  </sheetViews>
  <sheetFormatPr defaultColWidth="8.85546875" defaultRowHeight="15" x14ac:dyDescent="0.25"/>
  <cols>
    <col min="1" max="1" width="11.42578125" customWidth="1"/>
    <col min="2" max="2" width="2.140625" bestFit="1" customWidth="1"/>
    <col min="3" max="3" width="3.7109375" customWidth="1"/>
    <col min="4" max="4" width="27.85546875" bestFit="1" customWidth="1"/>
    <col min="5" max="5" width="9.7109375" bestFit="1" customWidth="1"/>
    <col min="6" max="6" width="2.28515625" customWidth="1"/>
    <col min="7" max="7" width="3.7109375" customWidth="1"/>
    <col min="8" max="8" width="20.85546875" style="1" bestFit="1" customWidth="1"/>
    <col min="9" max="9" width="14.28515625" style="1" bestFit="1" customWidth="1"/>
    <col min="10" max="10" width="2.28515625" customWidth="1"/>
    <col min="11" max="11" width="12.42578125" style="2" bestFit="1" customWidth="1"/>
  </cols>
  <sheetData>
    <row r="1" spans="4:11" x14ac:dyDescent="0.25">
      <c r="H1" s="4">
        <v>0.1</v>
      </c>
    </row>
    <row r="2" spans="4:11" x14ac:dyDescent="0.25">
      <c r="H2" s="1" t="s">
        <v>2</v>
      </c>
    </row>
    <row r="3" spans="4:11" x14ac:dyDescent="0.25">
      <c r="K3" s="2">
        <f>SUM($H$4,$D$14)</f>
        <v>40000000</v>
      </c>
    </row>
    <row r="4" spans="4:11" x14ac:dyDescent="0.25">
      <c r="H4" s="3">
        <v>40000000</v>
      </c>
      <c r="I4" s="1">
        <f>$K$3</f>
        <v>40000000</v>
      </c>
    </row>
    <row r="6" spans="4:11" x14ac:dyDescent="0.25">
      <c r="H6" s="4">
        <v>0.25</v>
      </c>
    </row>
    <row r="7" spans="4:11" x14ac:dyDescent="0.25">
      <c r="H7" s="1" t="s">
        <v>3</v>
      </c>
    </row>
    <row r="8" spans="4:11" x14ac:dyDescent="0.25">
      <c r="K8" s="2">
        <f>SUM($H$9,$D$14)</f>
        <v>30000000</v>
      </c>
    </row>
    <row r="9" spans="4:11" x14ac:dyDescent="0.25">
      <c r="H9" s="3">
        <v>30000000</v>
      </c>
      <c r="I9" s="1">
        <f>$K$8</f>
        <v>30000000</v>
      </c>
    </row>
    <row r="11" spans="4:11" x14ac:dyDescent="0.25">
      <c r="H11" s="4">
        <v>0.1</v>
      </c>
    </row>
    <row r="12" spans="4:11" x14ac:dyDescent="0.25">
      <c r="D12" t="s">
        <v>0</v>
      </c>
      <c r="H12" s="1" t="s">
        <v>4</v>
      </c>
    </row>
    <row r="13" spans="4:11" x14ac:dyDescent="0.25">
      <c r="K13" s="2">
        <f>SUM($H$14,$D$14)</f>
        <v>20000000</v>
      </c>
    </row>
    <row r="14" spans="4:11" x14ac:dyDescent="0.25">
      <c r="D14">
        <v>0</v>
      </c>
      <c r="E14">
        <f>IF(ABS(1-SUM($H$1,$H$6,$H$11,$H$16,$H$21))&lt;=0.00001,SUM($H$1*$I$4,$H$6*$I$9,$H$11*$I$14,$H$16*$I$19,$H$21*$I$24),NA())</f>
        <v>14125000</v>
      </c>
      <c r="H14" s="3">
        <v>20000000</v>
      </c>
      <c r="I14" s="1">
        <f>$K$13</f>
        <v>20000000</v>
      </c>
    </row>
    <row r="16" spans="4:11" x14ac:dyDescent="0.25">
      <c r="H16" s="4">
        <v>0.35</v>
      </c>
    </row>
    <row r="17" spans="1:11" x14ac:dyDescent="0.25">
      <c r="H17" s="1" t="s">
        <v>5</v>
      </c>
    </row>
    <row r="18" spans="1:11" x14ac:dyDescent="0.25">
      <c r="K18" s="2">
        <f>SUM($H$19,$D$14)</f>
        <v>7500000</v>
      </c>
    </row>
    <row r="19" spans="1:11" x14ac:dyDescent="0.25">
      <c r="H19" s="3">
        <v>7500000</v>
      </c>
      <c r="I19" s="1">
        <f>$K$18</f>
        <v>7500000</v>
      </c>
    </row>
    <row r="21" spans="1:11" x14ac:dyDescent="0.25">
      <c r="H21" s="4">
        <v>0.2</v>
      </c>
    </row>
    <row r="22" spans="1:11" x14ac:dyDescent="0.25">
      <c r="H22" s="1" t="s">
        <v>6</v>
      </c>
    </row>
    <row r="23" spans="1:11" x14ac:dyDescent="0.25">
      <c r="A23" t="s">
        <v>7</v>
      </c>
      <c r="K23" s="2">
        <f>SUM($H$24,$D$14)</f>
        <v>-10000000</v>
      </c>
    </row>
    <row r="24" spans="1:11" x14ac:dyDescent="0.25">
      <c r="H24" s="3">
        <v>-10000000</v>
      </c>
      <c r="I24" s="1">
        <f>$K$23</f>
        <v>-10000000</v>
      </c>
    </row>
    <row r="25" spans="1:11" x14ac:dyDescent="0.25">
      <c r="B25">
        <f>IF($A$26=$E$14,1,IF($A$26=$E$39,2))</f>
        <v>1</v>
      </c>
    </row>
    <row r="26" spans="1:11" x14ac:dyDescent="0.25">
      <c r="A26">
        <f>MAX($E$14,$E$39)</f>
        <v>14125000</v>
      </c>
      <c r="H26" s="4">
        <v>0.1</v>
      </c>
    </row>
    <row r="27" spans="1:11" x14ac:dyDescent="0.25">
      <c r="H27" s="1" t="s">
        <v>2</v>
      </c>
    </row>
    <row r="28" spans="1:11" x14ac:dyDescent="0.25">
      <c r="K28" s="2">
        <f>SUM($H$29,$D$39)</f>
        <v>35000000</v>
      </c>
    </row>
    <row r="29" spans="1:11" x14ac:dyDescent="0.25">
      <c r="H29" s="3">
        <v>35000000</v>
      </c>
      <c r="I29" s="1">
        <f>$K$28</f>
        <v>35000000</v>
      </c>
    </row>
    <row r="31" spans="1:11" x14ac:dyDescent="0.25">
      <c r="H31" s="4">
        <v>0.25</v>
      </c>
    </row>
    <row r="32" spans="1:11" x14ac:dyDescent="0.25">
      <c r="H32" s="1" t="s">
        <v>3</v>
      </c>
    </row>
    <row r="33" spans="4:11" x14ac:dyDescent="0.25">
      <c r="K33" s="2">
        <f>SUM($H$34,$D$39)</f>
        <v>25000000</v>
      </c>
    </row>
    <row r="34" spans="4:11" x14ac:dyDescent="0.25">
      <c r="H34" s="3">
        <v>25000000</v>
      </c>
      <c r="I34" s="1">
        <f>$K$33</f>
        <v>25000000</v>
      </c>
    </row>
    <row r="36" spans="4:11" x14ac:dyDescent="0.25">
      <c r="H36" s="4">
        <v>0.1</v>
      </c>
    </row>
    <row r="37" spans="4:11" x14ac:dyDescent="0.25">
      <c r="D37" t="s">
        <v>1</v>
      </c>
      <c r="H37" s="1" t="s">
        <v>4</v>
      </c>
    </row>
    <row r="38" spans="4:11" x14ac:dyDescent="0.25">
      <c r="K38" s="2">
        <f>SUM($H$39,$D$39)</f>
        <v>16000000</v>
      </c>
    </row>
    <row r="39" spans="4:11" x14ac:dyDescent="0.25">
      <c r="D39">
        <v>0</v>
      </c>
      <c r="E39">
        <f>IF(ABS(1-SUM($H$26,$H$31,$H$36,$H$41,$H$46))&lt;=0.00001,SUM($H$26*$I$29,$H$31*$I$34,$H$36*$I$39,$H$41*$I$44,$H$46*$I$49),NA())</f>
        <v>13100000</v>
      </c>
      <c r="H39" s="3">
        <v>16000000</v>
      </c>
      <c r="I39" s="1">
        <f>$K$38</f>
        <v>16000000</v>
      </c>
    </row>
    <row r="41" spans="4:11" x14ac:dyDescent="0.25">
      <c r="H41" s="4">
        <v>0.35</v>
      </c>
    </row>
    <row r="42" spans="4:11" x14ac:dyDescent="0.25">
      <c r="H42" s="1" t="s">
        <v>5</v>
      </c>
    </row>
    <row r="43" spans="4:11" x14ac:dyDescent="0.25">
      <c r="K43" s="2">
        <f>SUM($H$44,$D$39)</f>
        <v>5000000</v>
      </c>
    </row>
    <row r="44" spans="4:11" x14ac:dyDescent="0.25">
      <c r="H44" s="3">
        <v>5000000</v>
      </c>
      <c r="I44" s="1">
        <f>$K$43</f>
        <v>5000000</v>
      </c>
    </row>
    <row r="46" spans="4:11" x14ac:dyDescent="0.25">
      <c r="H46" s="4">
        <v>0.2</v>
      </c>
    </row>
    <row r="47" spans="4:11" x14ac:dyDescent="0.25">
      <c r="H47" s="1" t="s">
        <v>6</v>
      </c>
    </row>
    <row r="48" spans="4:11" x14ac:dyDescent="0.25">
      <c r="K48" s="2">
        <f>SUM($H$49,$D$39)</f>
        <v>0</v>
      </c>
    </row>
    <row r="49" spans="8:9" x14ac:dyDescent="0.25">
      <c r="H49" s="3">
        <v>0</v>
      </c>
      <c r="I49" s="1">
        <f>$K$48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Renewable Energy Invesetment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</dc:creator>
  <cp:lastModifiedBy>Yang, Xiaomin</cp:lastModifiedBy>
  <dcterms:created xsi:type="dcterms:W3CDTF">2018-01-17T14:03:36Z</dcterms:created>
  <dcterms:modified xsi:type="dcterms:W3CDTF">2024-08-24T02:18:00Z</dcterms:modified>
</cp:coreProperties>
</file>