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xiaominyang\OneDrive - Texas A&amp;M University\METM Fall 2021\Decision tree models\"/>
    </mc:Choice>
  </mc:AlternateContent>
  <xr:revisionPtr revIDLastSave="0" documentId="13_ncr:1_{8CEC9326-04FA-41B8-8AED-FB370312BE3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asic uncertainty" sheetId="2" r:id="rId1"/>
    <sheet name="Sequential decisions" sheetId="1" r:id="rId2"/>
  </sheets>
  <definedNames>
    <definedName name="solver_node1" localSheetId="0" hidden="1">"1;$E$19;;;;$D$11;First decision (launch my product);1;"</definedName>
    <definedName name="solver_node1" localSheetId="1" hidden="1">"1;$B$29;;;;$A$1;Market survey;1;"</definedName>
    <definedName name="solver_node10" localSheetId="1" hidden="1">"2;$N$3;$J$5;10000000;;Launch;Terminal;1;"</definedName>
    <definedName name="solver_node11" localSheetId="1" hidden="1">"2;$N$8;$J$5;0;;Do not launch;Terminal;1;"</definedName>
    <definedName name="solver_node12" localSheetId="1" hidden="1">"1;$J$15;$F$15;0;0.45;Moderately successful;Launch product;1;"</definedName>
    <definedName name="solver_node13" localSheetId="1" hidden="1">"1;$J$25;$F$15;0;0.1;Unsuccessful;Launch product;1;"</definedName>
    <definedName name="solver_node14" localSheetId="1" hidden="1">"2;$N$13;$J$15;5000000;;Launch;Terminal;1;"</definedName>
    <definedName name="solver_node15" localSheetId="1" hidden="1">"2;$N$18;$J$15;0;;Do not launch;Terminal;1;"</definedName>
    <definedName name="solver_node16" localSheetId="1" hidden="1">"2;$N$23;$J$25;-6000000;;Launch;Terminal;1;"</definedName>
    <definedName name="solver_node17" localSheetId="1" hidden="1">"2;$N$28;$J$25;0;;Do not launch;Terminal;1;"</definedName>
    <definedName name="solver_node2" localSheetId="0" hidden="1">"0;$I$15;$E$19;100000;;To launch;New Node;1;"</definedName>
    <definedName name="solver_node2" localSheetId="1" hidden="1">"0;$F$15;$B$29;-250000;;Take survey;Possible outcome;1;"</definedName>
    <definedName name="solver_node3" localSheetId="0" hidden="1">"2;$I$23;$E$19;-5000;;To cancel;Terminal;1;"</definedName>
    <definedName name="solver_node3" localSheetId="1" hidden="1">"1;$F$43;$B$29;0;;Without survey;Terminal;1;"</definedName>
    <definedName name="solver_node4" localSheetId="0" hidden="1">"2;$M$13;$I$15;100000;0.5;Successful launch;Terminal;1;"</definedName>
    <definedName name="solver_node4" localSheetId="1" hidden="1">"0;$J$38;$F$43;0;;Launch product;Possible outcome;1;"</definedName>
    <definedName name="solver_node5" localSheetId="0" hidden="1">"2;$M$18;$I$15;-7000;0.5;Unsuccessful launch;Terminal;1;"</definedName>
    <definedName name="solver_node5" localSheetId="1" hidden="1">"2;$N$33;$J$38;10000000;0.45;Highly successful;Terminal;1;"</definedName>
    <definedName name="solver_node6" localSheetId="1" hidden="1">"2;$N$38;$J$38;5000000;0.45;Moderately successful;Terminal;1;"</definedName>
    <definedName name="solver_node7" localSheetId="1" hidden="1">"2;$N$43;$J$38;-6000000;0.1;Unsuccessful;Terminal;1;"</definedName>
    <definedName name="solver_node8" localSheetId="1" hidden="1">"2;$J$48;$F$43;0;;Cancel ;Terminal;1;"</definedName>
    <definedName name="solver_node9" localSheetId="1" hidden="1">"1;$J$5;$F$15;0;0.45;Highly successful;Launch product;1;"</definedName>
    <definedName name="solver_nodes" localSheetId="0" hidden="1">5</definedName>
    <definedName name="solver_nodes" localSheetId="1" hidden="1">17</definedName>
    <definedName name="solver_tree_a" localSheetId="1" hidden="1">1</definedName>
    <definedName name="solver_tree_b" localSheetId="1" hidden="1">1</definedName>
    <definedName name="solver_tree_rt" localSheetId="1" hidden="1">1000000000000</definedName>
    <definedName name="solver_treeroot" localSheetId="0" hidden="1">'Basic uncertainty'!$E$19</definedName>
    <definedName name="solver_treeroot" localSheetId="1" hidden="1">'Sequential decisions'!$A$1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2" l="1"/>
  <c r="H24" i="2"/>
  <c r="N18" i="2"/>
  <c r="L19" i="2"/>
  <c r="N13" i="2"/>
  <c r="L14" i="2"/>
  <c r="H16" i="2"/>
  <c r="D20" i="2"/>
  <c r="E19" i="2"/>
  <c r="O48" i="1"/>
  <c r="I49" i="1"/>
  <c r="O43" i="1"/>
  <c r="M44" i="1"/>
  <c r="O38" i="1"/>
  <c r="M39" i="1"/>
  <c r="O33" i="1"/>
  <c r="M34" i="1"/>
  <c r="I39" i="1"/>
  <c r="E44" i="1"/>
  <c r="F43" i="1"/>
  <c r="O28" i="1"/>
  <c r="M29" i="1"/>
  <c r="O23" i="1"/>
  <c r="M24" i="1"/>
  <c r="I26" i="1"/>
  <c r="J25" i="1"/>
  <c r="O18" i="1"/>
  <c r="M19" i="1"/>
  <c r="O13" i="1"/>
  <c r="M14" i="1"/>
  <c r="I16" i="1"/>
  <c r="J15" i="1"/>
  <c r="O8" i="1"/>
  <c r="M9" i="1"/>
  <c r="O3" i="1"/>
  <c r="M4" i="1"/>
  <c r="I6" i="1"/>
  <c r="J5" i="1"/>
  <c r="E16" i="1"/>
  <c r="A30" i="1"/>
  <c r="B29" i="1"/>
</calcChain>
</file>

<file path=xl/sharedStrings.xml><?xml version="1.0" encoding="utf-8"?>
<sst xmlns="http://schemas.openxmlformats.org/spreadsheetml/2006/main" count="20" uniqueCount="13">
  <si>
    <t>Launch</t>
  </si>
  <si>
    <t>Highly successful</t>
  </si>
  <si>
    <t>Do not launch</t>
  </si>
  <si>
    <t>Take survey</t>
  </si>
  <si>
    <t>Moderately successful</t>
  </si>
  <si>
    <t>Unsuccessful</t>
  </si>
  <si>
    <t>Launch product</t>
  </si>
  <si>
    <t>Without survey</t>
  </si>
  <si>
    <t xml:space="preserve">Cancel </t>
  </si>
  <si>
    <t>Successful launch</t>
  </si>
  <si>
    <t>To launch</t>
  </si>
  <si>
    <t>Unsuccessful launch</t>
  </si>
  <si>
    <t>To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</si>
</sst>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5</xdr:col>
      <xdr:colOff>33337</xdr:colOff>
      <xdr:row>18</xdr:row>
      <xdr:rowOff>157163</xdr:rowOff>
    </xdr:to>
    <xdr:sp macro="" textlink="">
      <xdr:nvSpPr>
        <xdr:cNvPr id="2" name="Solver_shape$E$19">
          <a:extLst>
            <a:ext uri="{FF2B5EF4-FFF2-40B4-BE49-F238E27FC236}">
              <a16:creationId xmlns:a16="http://schemas.microsoft.com/office/drawing/2014/main" id="{B93D5565-C653-42CE-A7EB-85CA814655DE}"/>
            </a:ext>
          </a:extLst>
        </xdr:cNvPr>
        <xdr:cNvSpPr/>
      </xdr:nvSpPr>
      <xdr:spPr>
        <a:xfrm>
          <a:off x="2452688" y="3257550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78581</xdr:rowOff>
    </xdr:from>
    <xdr:to>
      <xdr:col>4</xdr:col>
      <xdr:colOff>0</xdr:colOff>
      <xdr:row>18</xdr:row>
      <xdr:rowOff>78581</xdr:rowOff>
    </xdr:to>
    <xdr:cxnSp macro="">
      <xdr:nvCxnSpPr>
        <xdr:cNvPr id="3" name="Solver_line$E$19">
          <a:extLst>
            <a:ext uri="{FF2B5EF4-FFF2-40B4-BE49-F238E27FC236}">
              <a16:creationId xmlns:a16="http://schemas.microsoft.com/office/drawing/2014/main" id="{D04067EA-0FCA-44CA-9BC7-5D35F3356195}"/>
            </a:ext>
          </a:extLst>
        </xdr:cNvPr>
        <xdr:cNvCxnSpPr/>
      </xdr:nvCxnSpPr>
      <xdr:spPr>
        <a:xfrm>
          <a:off x="1943100" y="3336131"/>
          <a:ext cx="50958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78581</xdr:rowOff>
    </xdr:from>
    <xdr:to>
      <xdr:col>6</xdr:col>
      <xdr:colOff>0</xdr:colOff>
      <xdr:row>18</xdr:row>
      <xdr:rowOff>78581</xdr:rowOff>
    </xdr:to>
    <xdr:cxnSp macro="">
      <xdr:nvCxnSpPr>
        <xdr:cNvPr id="4" name="Solver_shapecon$I$15">
          <a:extLst>
            <a:ext uri="{FF2B5EF4-FFF2-40B4-BE49-F238E27FC236}">
              <a16:creationId xmlns:a16="http://schemas.microsoft.com/office/drawing/2014/main" id="{2B29F9E6-A84E-4F7E-B447-53F969929E5A}"/>
            </a:ext>
          </a:extLst>
        </xdr:cNvPr>
        <xdr:cNvCxnSpPr/>
      </xdr:nvCxnSpPr>
      <xdr:spPr>
        <a:xfrm flipV="1">
          <a:off x="2609850" y="2612231"/>
          <a:ext cx="257175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1</xdr:colOff>
      <xdr:row>14</xdr:row>
      <xdr:rowOff>157163</xdr:rowOff>
    </xdr:to>
    <xdr:sp macro="" textlink="">
      <xdr:nvSpPr>
        <xdr:cNvPr id="5" name="Solver_shape$I$15">
          <a:extLst>
            <a:ext uri="{FF2B5EF4-FFF2-40B4-BE49-F238E27FC236}">
              <a16:creationId xmlns:a16="http://schemas.microsoft.com/office/drawing/2014/main" id="{ACFD0B6B-E336-48C5-9859-A6DE08DBD045}"/>
            </a:ext>
          </a:extLst>
        </xdr:cNvPr>
        <xdr:cNvSpPr/>
      </xdr:nvSpPr>
      <xdr:spPr>
        <a:xfrm>
          <a:off x="3943350" y="2533650"/>
          <a:ext cx="157163" cy="157163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14</xdr:row>
      <xdr:rowOff>78581</xdr:rowOff>
    </xdr:from>
    <xdr:to>
      <xdr:col>8</xdr:col>
      <xdr:colOff>0</xdr:colOff>
      <xdr:row>14</xdr:row>
      <xdr:rowOff>78581</xdr:rowOff>
    </xdr:to>
    <xdr:cxnSp macro="">
      <xdr:nvCxnSpPr>
        <xdr:cNvPr id="6" name="Solver_line$I$15">
          <a:extLst>
            <a:ext uri="{FF2B5EF4-FFF2-40B4-BE49-F238E27FC236}">
              <a16:creationId xmlns:a16="http://schemas.microsoft.com/office/drawing/2014/main" id="{2954CFD2-AA5A-4E0F-A79D-F99EE5400147}"/>
            </a:ext>
          </a:extLst>
        </xdr:cNvPr>
        <xdr:cNvCxnSpPr/>
      </xdr:nvCxnSpPr>
      <xdr:spPr>
        <a:xfrm>
          <a:off x="2867025" y="2612231"/>
          <a:ext cx="10763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78581</xdr:rowOff>
    </xdr:from>
    <xdr:to>
      <xdr:col>10</xdr:col>
      <xdr:colOff>0</xdr:colOff>
      <xdr:row>14</xdr:row>
      <xdr:rowOff>78581</xdr:rowOff>
    </xdr:to>
    <xdr:cxnSp macro="">
      <xdr:nvCxnSpPr>
        <xdr:cNvPr id="7" name="Solver_shapecon$M$13">
          <a:extLst>
            <a:ext uri="{FF2B5EF4-FFF2-40B4-BE49-F238E27FC236}">
              <a16:creationId xmlns:a16="http://schemas.microsoft.com/office/drawing/2014/main" id="{2A99261A-F341-404E-B945-618F58DC4329}"/>
            </a:ext>
          </a:extLst>
        </xdr:cNvPr>
        <xdr:cNvCxnSpPr/>
      </xdr:nvCxnSpPr>
      <xdr:spPr>
        <a:xfrm flipV="1">
          <a:off x="4100513" y="225028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1</xdr:colOff>
      <xdr:row>12</xdr:row>
      <xdr:rowOff>157163</xdr:rowOff>
    </xdr:to>
    <xdr:sp macro="" textlink="">
      <xdr:nvSpPr>
        <xdr:cNvPr id="8" name="Solver_shape$M$13">
          <a:extLst>
            <a:ext uri="{FF2B5EF4-FFF2-40B4-BE49-F238E27FC236}">
              <a16:creationId xmlns:a16="http://schemas.microsoft.com/office/drawing/2014/main" id="{32EB929E-B993-4F03-88A4-FC55C5D235D0}"/>
            </a:ext>
          </a:extLst>
        </xdr:cNvPr>
        <xdr:cNvSpPr/>
      </xdr:nvSpPr>
      <xdr:spPr>
        <a:xfrm rot="16200000">
          <a:off x="6019800" y="2171700"/>
          <a:ext cx="157163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78581</xdr:rowOff>
    </xdr:from>
    <xdr:to>
      <xdr:col>12</xdr:col>
      <xdr:colOff>0</xdr:colOff>
      <xdr:row>12</xdr:row>
      <xdr:rowOff>78581</xdr:rowOff>
    </xdr:to>
    <xdr:cxnSp macro="">
      <xdr:nvCxnSpPr>
        <xdr:cNvPr id="9" name="Solver_line$M$13">
          <a:extLst>
            <a:ext uri="{FF2B5EF4-FFF2-40B4-BE49-F238E27FC236}">
              <a16:creationId xmlns:a16="http://schemas.microsoft.com/office/drawing/2014/main" id="{6FB38D0A-C263-45BC-B2EF-0E9B5EB7E6D2}"/>
            </a:ext>
          </a:extLst>
        </xdr:cNvPr>
        <xdr:cNvCxnSpPr/>
      </xdr:nvCxnSpPr>
      <xdr:spPr>
        <a:xfrm>
          <a:off x="4357688" y="2250281"/>
          <a:ext cx="1662112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78581</xdr:rowOff>
    </xdr:from>
    <xdr:to>
      <xdr:col>10</xdr:col>
      <xdr:colOff>0</xdr:colOff>
      <xdr:row>17</xdr:row>
      <xdr:rowOff>78581</xdr:rowOff>
    </xdr:to>
    <xdr:cxnSp macro="">
      <xdr:nvCxnSpPr>
        <xdr:cNvPr id="10" name="Solver_shapecon$M$18">
          <a:extLst>
            <a:ext uri="{FF2B5EF4-FFF2-40B4-BE49-F238E27FC236}">
              <a16:creationId xmlns:a16="http://schemas.microsoft.com/office/drawing/2014/main" id="{EFD2FB8A-E165-48C3-BA32-D23A558D528A}"/>
            </a:ext>
          </a:extLst>
        </xdr:cNvPr>
        <xdr:cNvCxnSpPr/>
      </xdr:nvCxnSpPr>
      <xdr:spPr>
        <a:xfrm>
          <a:off x="4100513" y="258841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1</xdr:colOff>
      <xdr:row>17</xdr:row>
      <xdr:rowOff>157163</xdr:rowOff>
    </xdr:to>
    <xdr:sp macro="" textlink="">
      <xdr:nvSpPr>
        <xdr:cNvPr id="11" name="Solver_shape$M$18">
          <a:extLst>
            <a:ext uri="{FF2B5EF4-FFF2-40B4-BE49-F238E27FC236}">
              <a16:creationId xmlns:a16="http://schemas.microsoft.com/office/drawing/2014/main" id="{4A298F2B-2E44-4C63-A529-2818FF6BAAF9}"/>
            </a:ext>
          </a:extLst>
        </xdr:cNvPr>
        <xdr:cNvSpPr/>
      </xdr:nvSpPr>
      <xdr:spPr>
        <a:xfrm rot="16200000">
          <a:off x="6019800" y="3028950"/>
          <a:ext cx="157163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</xdr:row>
      <xdr:rowOff>78581</xdr:rowOff>
    </xdr:from>
    <xdr:to>
      <xdr:col>12</xdr:col>
      <xdr:colOff>0</xdr:colOff>
      <xdr:row>17</xdr:row>
      <xdr:rowOff>78581</xdr:rowOff>
    </xdr:to>
    <xdr:cxnSp macro="">
      <xdr:nvCxnSpPr>
        <xdr:cNvPr id="12" name="Solver_line$M$18">
          <a:extLst>
            <a:ext uri="{FF2B5EF4-FFF2-40B4-BE49-F238E27FC236}">
              <a16:creationId xmlns:a16="http://schemas.microsoft.com/office/drawing/2014/main" id="{DB91D39F-C6A2-4C7D-AE9C-72B9B41A8657}"/>
            </a:ext>
          </a:extLst>
        </xdr:cNvPr>
        <xdr:cNvCxnSpPr/>
      </xdr:nvCxnSpPr>
      <xdr:spPr>
        <a:xfrm>
          <a:off x="4357688" y="3107531"/>
          <a:ext cx="1662112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78581</xdr:rowOff>
    </xdr:from>
    <xdr:to>
      <xdr:col>6</xdr:col>
      <xdr:colOff>0</xdr:colOff>
      <xdr:row>22</xdr:row>
      <xdr:rowOff>78581</xdr:rowOff>
    </xdr:to>
    <xdr:cxnSp macro="">
      <xdr:nvCxnSpPr>
        <xdr:cNvPr id="13" name="Solver_shapecon$I$23">
          <a:extLst>
            <a:ext uri="{FF2B5EF4-FFF2-40B4-BE49-F238E27FC236}">
              <a16:creationId xmlns:a16="http://schemas.microsoft.com/office/drawing/2014/main" id="{2529A960-2200-4255-A428-DF8D33BEF625}"/>
            </a:ext>
          </a:extLst>
        </xdr:cNvPr>
        <xdr:cNvCxnSpPr/>
      </xdr:nvCxnSpPr>
      <xdr:spPr>
        <a:xfrm>
          <a:off x="2609850" y="3264694"/>
          <a:ext cx="257175" cy="7000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</xdr:colOff>
      <xdr:row>22</xdr:row>
      <xdr:rowOff>157163</xdr:rowOff>
    </xdr:to>
    <xdr:sp macro="" textlink="">
      <xdr:nvSpPr>
        <xdr:cNvPr id="14" name="Solver_shape$I$23">
          <a:extLst>
            <a:ext uri="{FF2B5EF4-FFF2-40B4-BE49-F238E27FC236}">
              <a16:creationId xmlns:a16="http://schemas.microsoft.com/office/drawing/2014/main" id="{7AF337D8-E971-437E-B9A6-B94E1AA64669}"/>
            </a:ext>
          </a:extLst>
        </xdr:cNvPr>
        <xdr:cNvSpPr/>
      </xdr:nvSpPr>
      <xdr:spPr>
        <a:xfrm rot="16200000">
          <a:off x="3943350" y="3886200"/>
          <a:ext cx="157163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22</xdr:row>
      <xdr:rowOff>78581</xdr:rowOff>
    </xdr:from>
    <xdr:to>
      <xdr:col>12</xdr:col>
      <xdr:colOff>0</xdr:colOff>
      <xdr:row>22</xdr:row>
      <xdr:rowOff>78581</xdr:rowOff>
    </xdr:to>
    <xdr:cxnSp macro="">
      <xdr:nvCxnSpPr>
        <xdr:cNvPr id="15" name="Solver_dash$I$23">
          <a:extLst>
            <a:ext uri="{FF2B5EF4-FFF2-40B4-BE49-F238E27FC236}">
              <a16:creationId xmlns:a16="http://schemas.microsoft.com/office/drawing/2014/main" id="{DD7EC928-BF87-4463-8E60-678F398FDA5D}"/>
            </a:ext>
          </a:extLst>
        </xdr:cNvPr>
        <xdr:cNvCxnSpPr/>
      </xdr:nvCxnSpPr>
      <xdr:spPr>
        <a:xfrm>
          <a:off x="4100513" y="3964781"/>
          <a:ext cx="1919287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78581</xdr:rowOff>
    </xdr:from>
    <xdr:to>
      <xdr:col>8</xdr:col>
      <xdr:colOff>0</xdr:colOff>
      <xdr:row>22</xdr:row>
      <xdr:rowOff>78581</xdr:rowOff>
    </xdr:to>
    <xdr:cxnSp macro="">
      <xdr:nvCxnSpPr>
        <xdr:cNvPr id="16" name="Solver_line$I$23">
          <a:extLst>
            <a:ext uri="{FF2B5EF4-FFF2-40B4-BE49-F238E27FC236}">
              <a16:creationId xmlns:a16="http://schemas.microsoft.com/office/drawing/2014/main" id="{CE0C11A7-B7DB-48BC-8BA2-72DABEA38025}"/>
            </a:ext>
          </a:extLst>
        </xdr:cNvPr>
        <xdr:cNvCxnSpPr/>
      </xdr:nvCxnSpPr>
      <xdr:spPr>
        <a:xfrm>
          <a:off x="2867025" y="3964781"/>
          <a:ext cx="10763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</xdr:col>
      <xdr:colOff>30079</xdr:colOff>
      <xdr:row>28</xdr:row>
      <xdr:rowOff>155409</xdr:rowOff>
    </xdr:to>
    <xdr:sp macro="" textlink="">
      <xdr:nvSpPr>
        <xdr:cNvPr id="53" name="Solver_shape$B$29">
          <a:extLst>
            <a:ext uri="{FF2B5EF4-FFF2-40B4-BE49-F238E27FC236}">
              <a16:creationId xmlns:a16="http://schemas.microsoft.com/office/drawing/2014/main" id="{D2D96064-E09A-425B-BD13-DB70563CF7C9}"/>
            </a:ext>
          </a:extLst>
        </xdr:cNvPr>
        <xdr:cNvSpPr/>
      </xdr:nvSpPr>
      <xdr:spPr>
        <a:xfrm>
          <a:off x="633413" y="5067300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28</xdr:row>
      <xdr:rowOff>78581</xdr:rowOff>
    </xdr:from>
    <xdr:to>
      <xdr:col>1</xdr:col>
      <xdr:colOff>0</xdr:colOff>
      <xdr:row>28</xdr:row>
      <xdr:rowOff>78581</xdr:rowOff>
    </xdr:to>
    <xdr:cxnSp macro="">
      <xdr:nvCxnSpPr>
        <xdr:cNvPr id="54" name="Solver_line$B$29">
          <a:extLst>
            <a:ext uri="{FF2B5EF4-FFF2-40B4-BE49-F238E27FC236}">
              <a16:creationId xmlns:a16="http://schemas.microsoft.com/office/drawing/2014/main" id="{317C8E53-E6F5-491A-B834-AD9B9AEB3285}"/>
            </a:ext>
          </a:extLst>
        </xdr:cNvPr>
        <xdr:cNvCxnSpPr/>
      </xdr:nvCxnSpPr>
      <xdr:spPr>
        <a:xfrm>
          <a:off x="0" y="5145881"/>
          <a:ext cx="6334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78581</xdr:rowOff>
    </xdr:from>
    <xdr:to>
      <xdr:col>3</xdr:col>
      <xdr:colOff>0</xdr:colOff>
      <xdr:row>28</xdr:row>
      <xdr:rowOff>78581</xdr:rowOff>
    </xdr:to>
    <xdr:cxnSp macro="">
      <xdr:nvCxnSpPr>
        <xdr:cNvPr id="55" name="Solver_shapecon$F$15">
          <a:extLst>
            <a:ext uri="{FF2B5EF4-FFF2-40B4-BE49-F238E27FC236}">
              <a16:creationId xmlns:a16="http://schemas.microsoft.com/office/drawing/2014/main" id="{7DEB78EB-B50B-4DA8-8D6E-4667FCE92A9D}"/>
            </a:ext>
          </a:extLst>
        </xdr:cNvPr>
        <xdr:cNvCxnSpPr/>
      </xdr:nvCxnSpPr>
      <xdr:spPr>
        <a:xfrm flipV="1">
          <a:off x="790575" y="2612231"/>
          <a:ext cx="257175" cy="25336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30079</xdr:colOff>
      <xdr:row>14</xdr:row>
      <xdr:rowOff>155408</xdr:rowOff>
    </xdr:to>
    <xdr:sp macro="" textlink="">
      <xdr:nvSpPr>
        <xdr:cNvPr id="56" name="Solver_shape$F$15">
          <a:extLst>
            <a:ext uri="{FF2B5EF4-FFF2-40B4-BE49-F238E27FC236}">
              <a16:creationId xmlns:a16="http://schemas.microsoft.com/office/drawing/2014/main" id="{DB7FEA1A-5B19-44C3-8401-A8630B29C268}"/>
            </a:ext>
          </a:extLst>
        </xdr:cNvPr>
        <xdr:cNvSpPr/>
      </xdr:nvSpPr>
      <xdr:spPr>
        <a:xfrm>
          <a:off x="2543175" y="2533650"/>
          <a:ext cx="157163" cy="157163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78581</xdr:rowOff>
    </xdr:from>
    <xdr:to>
      <xdr:col>5</xdr:col>
      <xdr:colOff>0</xdr:colOff>
      <xdr:row>14</xdr:row>
      <xdr:rowOff>78581</xdr:rowOff>
    </xdr:to>
    <xdr:cxnSp macro="">
      <xdr:nvCxnSpPr>
        <xdr:cNvPr id="57" name="Solver_line$F$15">
          <a:extLst>
            <a:ext uri="{FF2B5EF4-FFF2-40B4-BE49-F238E27FC236}">
              <a16:creationId xmlns:a16="http://schemas.microsoft.com/office/drawing/2014/main" id="{F51DD169-D7F8-430F-BAE1-D84ED6BA7FBA}"/>
            </a:ext>
          </a:extLst>
        </xdr:cNvPr>
        <xdr:cNvCxnSpPr/>
      </xdr:nvCxnSpPr>
      <xdr:spPr>
        <a:xfrm>
          <a:off x="1047750" y="2612231"/>
          <a:ext cx="1495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78581</xdr:rowOff>
    </xdr:from>
    <xdr:to>
      <xdr:col>7</xdr:col>
      <xdr:colOff>0</xdr:colOff>
      <xdr:row>14</xdr:row>
      <xdr:rowOff>78581</xdr:rowOff>
    </xdr:to>
    <xdr:cxnSp macro="">
      <xdr:nvCxnSpPr>
        <xdr:cNvPr id="58" name="Solver_shapecon$J$5">
          <a:extLst>
            <a:ext uri="{FF2B5EF4-FFF2-40B4-BE49-F238E27FC236}">
              <a16:creationId xmlns:a16="http://schemas.microsoft.com/office/drawing/2014/main" id="{870A3A2E-C59E-4053-A5AE-D95136225AB0}"/>
            </a:ext>
          </a:extLst>
        </xdr:cNvPr>
        <xdr:cNvCxnSpPr/>
      </xdr:nvCxnSpPr>
      <xdr:spPr>
        <a:xfrm flipV="1">
          <a:off x="2700338" y="802481"/>
          <a:ext cx="257175" cy="1809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30079</xdr:colOff>
      <xdr:row>4</xdr:row>
      <xdr:rowOff>155408</xdr:rowOff>
    </xdr:to>
    <xdr:sp macro="" textlink="">
      <xdr:nvSpPr>
        <xdr:cNvPr id="59" name="Solver_shape$J$5">
          <a:extLst>
            <a:ext uri="{FF2B5EF4-FFF2-40B4-BE49-F238E27FC236}">
              <a16:creationId xmlns:a16="http://schemas.microsoft.com/office/drawing/2014/main" id="{42D9CED8-1CD9-40EB-873C-B301EBC6FBE6}"/>
            </a:ext>
          </a:extLst>
        </xdr:cNvPr>
        <xdr:cNvSpPr/>
      </xdr:nvSpPr>
      <xdr:spPr>
        <a:xfrm>
          <a:off x="4852988" y="723900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78581</xdr:rowOff>
    </xdr:from>
    <xdr:to>
      <xdr:col>9</xdr:col>
      <xdr:colOff>0</xdr:colOff>
      <xdr:row>4</xdr:row>
      <xdr:rowOff>78581</xdr:rowOff>
    </xdr:to>
    <xdr:cxnSp macro="">
      <xdr:nvCxnSpPr>
        <xdr:cNvPr id="60" name="Solver_line$J$5">
          <a:extLst>
            <a:ext uri="{FF2B5EF4-FFF2-40B4-BE49-F238E27FC236}">
              <a16:creationId xmlns:a16="http://schemas.microsoft.com/office/drawing/2014/main" id="{80ED7C97-9987-49B5-8E4D-6EB9F0227141}"/>
            </a:ext>
          </a:extLst>
        </xdr:cNvPr>
        <xdr:cNvCxnSpPr/>
      </xdr:nvCxnSpPr>
      <xdr:spPr>
        <a:xfrm>
          <a:off x="2957513" y="802481"/>
          <a:ext cx="18954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78581</xdr:rowOff>
    </xdr:from>
    <xdr:to>
      <xdr:col>11</xdr:col>
      <xdr:colOff>0</xdr:colOff>
      <xdr:row>4</xdr:row>
      <xdr:rowOff>78581</xdr:rowOff>
    </xdr:to>
    <xdr:cxnSp macro="">
      <xdr:nvCxnSpPr>
        <xdr:cNvPr id="61" name="Solver_shapecon$N$3">
          <a:extLst>
            <a:ext uri="{FF2B5EF4-FFF2-40B4-BE49-F238E27FC236}">
              <a16:creationId xmlns:a16="http://schemas.microsoft.com/office/drawing/2014/main" id="{E8C7AD01-D51C-4760-8855-C3302F9A554E}"/>
            </a:ext>
          </a:extLst>
        </xdr:cNvPr>
        <xdr:cNvCxnSpPr/>
      </xdr:nvCxnSpPr>
      <xdr:spPr>
        <a:xfrm flipV="1">
          <a:off x="5010150" y="44053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2</xdr:row>
      <xdr:rowOff>1</xdr:rowOff>
    </xdr:from>
    <xdr:to>
      <xdr:col>14</xdr:col>
      <xdr:colOff>0</xdr:colOff>
      <xdr:row>2</xdr:row>
      <xdr:rowOff>155409</xdr:rowOff>
    </xdr:to>
    <xdr:sp macro="" textlink="">
      <xdr:nvSpPr>
        <xdr:cNvPr id="62" name="Solver_shape$N$3">
          <a:extLst>
            <a:ext uri="{FF2B5EF4-FFF2-40B4-BE49-F238E27FC236}">
              <a16:creationId xmlns:a16="http://schemas.microsoft.com/office/drawing/2014/main" id="{AB9699E5-D37B-4CDE-AB06-2BC8E11E73D7}"/>
            </a:ext>
          </a:extLst>
        </xdr:cNvPr>
        <xdr:cNvSpPr/>
      </xdr:nvSpPr>
      <xdr:spPr>
        <a:xfrm rot="16200000">
          <a:off x="7234238" y="36195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</xdr:row>
      <xdr:rowOff>78581</xdr:rowOff>
    </xdr:from>
    <xdr:to>
      <xdr:col>13</xdr:col>
      <xdr:colOff>0</xdr:colOff>
      <xdr:row>2</xdr:row>
      <xdr:rowOff>78581</xdr:rowOff>
    </xdr:to>
    <xdr:cxnSp macro="">
      <xdr:nvCxnSpPr>
        <xdr:cNvPr id="63" name="Solver_line$N$3">
          <a:extLst>
            <a:ext uri="{FF2B5EF4-FFF2-40B4-BE49-F238E27FC236}">
              <a16:creationId xmlns:a16="http://schemas.microsoft.com/office/drawing/2014/main" id="{81EE4488-2481-445A-9314-4A8003951665}"/>
            </a:ext>
          </a:extLst>
        </xdr:cNvPr>
        <xdr:cNvCxnSpPr/>
      </xdr:nvCxnSpPr>
      <xdr:spPr>
        <a:xfrm>
          <a:off x="5267325" y="440531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78581</xdr:rowOff>
    </xdr:from>
    <xdr:to>
      <xdr:col>11</xdr:col>
      <xdr:colOff>0</xdr:colOff>
      <xdr:row>7</xdr:row>
      <xdr:rowOff>78581</xdr:rowOff>
    </xdr:to>
    <xdr:cxnSp macro="">
      <xdr:nvCxnSpPr>
        <xdr:cNvPr id="64" name="Solver_shapecon$N$8">
          <a:extLst>
            <a:ext uri="{FF2B5EF4-FFF2-40B4-BE49-F238E27FC236}">
              <a16:creationId xmlns:a16="http://schemas.microsoft.com/office/drawing/2014/main" id="{6B0E305D-F4C5-4202-A5AF-0948837D0E0F}"/>
            </a:ext>
          </a:extLst>
        </xdr:cNvPr>
        <xdr:cNvCxnSpPr/>
      </xdr:nvCxnSpPr>
      <xdr:spPr>
        <a:xfrm>
          <a:off x="5010150" y="77866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7</xdr:row>
      <xdr:rowOff>1</xdr:rowOff>
    </xdr:from>
    <xdr:to>
      <xdr:col>14</xdr:col>
      <xdr:colOff>0</xdr:colOff>
      <xdr:row>7</xdr:row>
      <xdr:rowOff>155409</xdr:rowOff>
    </xdr:to>
    <xdr:sp macro="" textlink="">
      <xdr:nvSpPr>
        <xdr:cNvPr id="65" name="Solver_shape$N$8">
          <a:extLst>
            <a:ext uri="{FF2B5EF4-FFF2-40B4-BE49-F238E27FC236}">
              <a16:creationId xmlns:a16="http://schemas.microsoft.com/office/drawing/2014/main" id="{63D1B05C-54AC-4359-A89F-6D001FEC7C10}"/>
            </a:ext>
          </a:extLst>
        </xdr:cNvPr>
        <xdr:cNvSpPr/>
      </xdr:nvSpPr>
      <xdr:spPr>
        <a:xfrm rot="16200000">
          <a:off x="7234238" y="12192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78581</xdr:rowOff>
    </xdr:from>
    <xdr:to>
      <xdr:col>13</xdr:col>
      <xdr:colOff>0</xdr:colOff>
      <xdr:row>7</xdr:row>
      <xdr:rowOff>78581</xdr:rowOff>
    </xdr:to>
    <xdr:cxnSp macro="">
      <xdr:nvCxnSpPr>
        <xdr:cNvPr id="66" name="Solver_line$N$8">
          <a:extLst>
            <a:ext uri="{FF2B5EF4-FFF2-40B4-BE49-F238E27FC236}">
              <a16:creationId xmlns:a16="http://schemas.microsoft.com/office/drawing/2014/main" id="{8C0FF4F5-1D11-436C-9698-C1B58A733F4A}"/>
            </a:ext>
          </a:extLst>
        </xdr:cNvPr>
        <xdr:cNvCxnSpPr/>
      </xdr:nvCxnSpPr>
      <xdr:spPr>
        <a:xfrm>
          <a:off x="5267325" y="1297781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78581</xdr:rowOff>
    </xdr:from>
    <xdr:to>
      <xdr:col>7</xdr:col>
      <xdr:colOff>0</xdr:colOff>
      <xdr:row>14</xdr:row>
      <xdr:rowOff>78581</xdr:rowOff>
    </xdr:to>
    <xdr:cxnSp macro="">
      <xdr:nvCxnSpPr>
        <xdr:cNvPr id="67" name="Solver_shapecon$J$15">
          <a:extLst>
            <a:ext uri="{FF2B5EF4-FFF2-40B4-BE49-F238E27FC236}">
              <a16:creationId xmlns:a16="http://schemas.microsoft.com/office/drawing/2014/main" id="{99C9437E-3AA9-4892-9616-80B4B0B2808F}"/>
            </a:ext>
          </a:extLst>
        </xdr:cNvPr>
        <xdr:cNvCxnSpPr/>
      </xdr:nvCxnSpPr>
      <xdr:spPr>
        <a:xfrm>
          <a:off x="2700338" y="2540794"/>
          <a:ext cx="2571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30079</xdr:colOff>
      <xdr:row>14</xdr:row>
      <xdr:rowOff>155407</xdr:rowOff>
    </xdr:to>
    <xdr:sp macro="" textlink="">
      <xdr:nvSpPr>
        <xdr:cNvPr id="68" name="Solver_shape$J$15">
          <a:extLst>
            <a:ext uri="{FF2B5EF4-FFF2-40B4-BE49-F238E27FC236}">
              <a16:creationId xmlns:a16="http://schemas.microsoft.com/office/drawing/2014/main" id="{82E426E4-04C8-44E4-BE12-F6BFE73201BB}"/>
            </a:ext>
          </a:extLst>
        </xdr:cNvPr>
        <xdr:cNvSpPr/>
      </xdr:nvSpPr>
      <xdr:spPr>
        <a:xfrm>
          <a:off x="4852988" y="2462213"/>
          <a:ext cx="157162" cy="157162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14</xdr:row>
      <xdr:rowOff>78581</xdr:rowOff>
    </xdr:from>
    <xdr:to>
      <xdr:col>9</xdr:col>
      <xdr:colOff>0</xdr:colOff>
      <xdr:row>14</xdr:row>
      <xdr:rowOff>78581</xdr:rowOff>
    </xdr:to>
    <xdr:cxnSp macro="">
      <xdr:nvCxnSpPr>
        <xdr:cNvPr id="69" name="Solver_line$J$15">
          <a:extLst>
            <a:ext uri="{FF2B5EF4-FFF2-40B4-BE49-F238E27FC236}">
              <a16:creationId xmlns:a16="http://schemas.microsoft.com/office/drawing/2014/main" id="{93256E6C-B2A1-4C5B-BBC8-6EEE67D46201}"/>
            </a:ext>
          </a:extLst>
        </xdr:cNvPr>
        <xdr:cNvCxnSpPr/>
      </xdr:nvCxnSpPr>
      <xdr:spPr>
        <a:xfrm>
          <a:off x="2957513" y="2540794"/>
          <a:ext cx="18954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78581</xdr:rowOff>
    </xdr:from>
    <xdr:to>
      <xdr:col>11</xdr:col>
      <xdr:colOff>0</xdr:colOff>
      <xdr:row>14</xdr:row>
      <xdr:rowOff>78581</xdr:rowOff>
    </xdr:to>
    <xdr:cxnSp macro="">
      <xdr:nvCxnSpPr>
        <xdr:cNvPr id="70" name="Solver_shapecon$N$13">
          <a:extLst>
            <a:ext uri="{FF2B5EF4-FFF2-40B4-BE49-F238E27FC236}">
              <a16:creationId xmlns:a16="http://schemas.microsoft.com/office/drawing/2014/main" id="{F7D42F78-CCED-4B57-BDF2-090420C6D51E}"/>
            </a:ext>
          </a:extLst>
        </xdr:cNvPr>
        <xdr:cNvCxnSpPr/>
      </xdr:nvCxnSpPr>
      <xdr:spPr>
        <a:xfrm flipV="1">
          <a:off x="5010150" y="2178844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1</xdr:colOff>
      <xdr:row>12</xdr:row>
      <xdr:rowOff>155408</xdr:rowOff>
    </xdr:to>
    <xdr:sp macro="" textlink="">
      <xdr:nvSpPr>
        <xdr:cNvPr id="71" name="Solver_shape$N$13">
          <a:extLst>
            <a:ext uri="{FF2B5EF4-FFF2-40B4-BE49-F238E27FC236}">
              <a16:creationId xmlns:a16="http://schemas.microsoft.com/office/drawing/2014/main" id="{B784D876-359D-452D-A028-42FEF340E1ED}"/>
            </a:ext>
          </a:extLst>
        </xdr:cNvPr>
        <xdr:cNvSpPr/>
      </xdr:nvSpPr>
      <xdr:spPr>
        <a:xfrm rot="16200000">
          <a:off x="7234238" y="2100263"/>
          <a:ext cx="157162" cy="157162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78581</xdr:rowOff>
    </xdr:from>
    <xdr:to>
      <xdr:col>13</xdr:col>
      <xdr:colOff>0</xdr:colOff>
      <xdr:row>12</xdr:row>
      <xdr:rowOff>78581</xdr:rowOff>
    </xdr:to>
    <xdr:cxnSp macro="">
      <xdr:nvCxnSpPr>
        <xdr:cNvPr id="72" name="Solver_line$N$13">
          <a:extLst>
            <a:ext uri="{FF2B5EF4-FFF2-40B4-BE49-F238E27FC236}">
              <a16:creationId xmlns:a16="http://schemas.microsoft.com/office/drawing/2014/main" id="{FE0738A1-0B8C-4E1D-A907-68B6D0662C41}"/>
            </a:ext>
          </a:extLst>
        </xdr:cNvPr>
        <xdr:cNvCxnSpPr/>
      </xdr:nvCxnSpPr>
      <xdr:spPr>
        <a:xfrm>
          <a:off x="5267325" y="2178844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78581</xdr:rowOff>
    </xdr:from>
    <xdr:to>
      <xdr:col>11</xdr:col>
      <xdr:colOff>0</xdr:colOff>
      <xdr:row>17</xdr:row>
      <xdr:rowOff>78581</xdr:rowOff>
    </xdr:to>
    <xdr:cxnSp macro="">
      <xdr:nvCxnSpPr>
        <xdr:cNvPr id="73" name="Solver_shapecon$N$18">
          <a:extLst>
            <a:ext uri="{FF2B5EF4-FFF2-40B4-BE49-F238E27FC236}">
              <a16:creationId xmlns:a16="http://schemas.microsoft.com/office/drawing/2014/main" id="{F067E3E7-AD11-4904-AB53-7BA0D5F867F7}"/>
            </a:ext>
          </a:extLst>
        </xdr:cNvPr>
        <xdr:cNvCxnSpPr/>
      </xdr:nvCxnSpPr>
      <xdr:spPr>
        <a:xfrm>
          <a:off x="5010150" y="2516981"/>
          <a:ext cx="257175" cy="51911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1</xdr:colOff>
      <xdr:row>17</xdr:row>
      <xdr:rowOff>155408</xdr:rowOff>
    </xdr:to>
    <xdr:sp macro="" textlink="">
      <xdr:nvSpPr>
        <xdr:cNvPr id="74" name="Solver_shape$N$18">
          <a:extLst>
            <a:ext uri="{FF2B5EF4-FFF2-40B4-BE49-F238E27FC236}">
              <a16:creationId xmlns:a16="http://schemas.microsoft.com/office/drawing/2014/main" id="{138C35C9-4FAA-4977-8D93-93A20FF8965B}"/>
            </a:ext>
          </a:extLst>
        </xdr:cNvPr>
        <xdr:cNvSpPr/>
      </xdr:nvSpPr>
      <xdr:spPr>
        <a:xfrm rot="16200000">
          <a:off x="7234238" y="2957513"/>
          <a:ext cx="157162" cy="157162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17</xdr:row>
      <xdr:rowOff>78581</xdr:rowOff>
    </xdr:from>
    <xdr:to>
      <xdr:col>13</xdr:col>
      <xdr:colOff>0</xdr:colOff>
      <xdr:row>17</xdr:row>
      <xdr:rowOff>78581</xdr:rowOff>
    </xdr:to>
    <xdr:cxnSp macro="">
      <xdr:nvCxnSpPr>
        <xdr:cNvPr id="75" name="Solver_line$N$18">
          <a:extLst>
            <a:ext uri="{FF2B5EF4-FFF2-40B4-BE49-F238E27FC236}">
              <a16:creationId xmlns:a16="http://schemas.microsoft.com/office/drawing/2014/main" id="{3F51DFA5-A283-48CD-8D63-85B198DAD3BF}"/>
            </a:ext>
          </a:extLst>
        </xdr:cNvPr>
        <xdr:cNvCxnSpPr/>
      </xdr:nvCxnSpPr>
      <xdr:spPr>
        <a:xfrm>
          <a:off x="5267325" y="3036094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78581</xdr:rowOff>
    </xdr:from>
    <xdr:to>
      <xdr:col>7</xdr:col>
      <xdr:colOff>0</xdr:colOff>
      <xdr:row>24</xdr:row>
      <xdr:rowOff>78581</xdr:rowOff>
    </xdr:to>
    <xdr:cxnSp macro="">
      <xdr:nvCxnSpPr>
        <xdr:cNvPr id="76" name="Solver_shapecon$J$25">
          <a:extLst>
            <a:ext uri="{FF2B5EF4-FFF2-40B4-BE49-F238E27FC236}">
              <a16:creationId xmlns:a16="http://schemas.microsoft.com/office/drawing/2014/main" id="{89815C15-91A4-4F4A-8436-C526438DA3ED}"/>
            </a:ext>
          </a:extLst>
        </xdr:cNvPr>
        <xdr:cNvCxnSpPr/>
      </xdr:nvCxnSpPr>
      <xdr:spPr>
        <a:xfrm>
          <a:off x="2700338" y="2516981"/>
          <a:ext cx="257175" cy="17621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30079</xdr:colOff>
      <xdr:row>24</xdr:row>
      <xdr:rowOff>155408</xdr:rowOff>
    </xdr:to>
    <xdr:sp macro="" textlink="">
      <xdr:nvSpPr>
        <xdr:cNvPr id="77" name="Solver_shape$J$25">
          <a:extLst>
            <a:ext uri="{FF2B5EF4-FFF2-40B4-BE49-F238E27FC236}">
              <a16:creationId xmlns:a16="http://schemas.microsoft.com/office/drawing/2014/main" id="{A62315A3-AD90-435E-96E7-64C13DAFE43F}"/>
            </a:ext>
          </a:extLst>
        </xdr:cNvPr>
        <xdr:cNvSpPr/>
      </xdr:nvSpPr>
      <xdr:spPr>
        <a:xfrm>
          <a:off x="4852988" y="4200525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24</xdr:row>
      <xdr:rowOff>78581</xdr:rowOff>
    </xdr:from>
    <xdr:to>
      <xdr:col>9</xdr:col>
      <xdr:colOff>0</xdr:colOff>
      <xdr:row>24</xdr:row>
      <xdr:rowOff>78581</xdr:rowOff>
    </xdr:to>
    <xdr:cxnSp macro="">
      <xdr:nvCxnSpPr>
        <xdr:cNvPr id="78" name="Solver_line$J$25">
          <a:extLst>
            <a:ext uri="{FF2B5EF4-FFF2-40B4-BE49-F238E27FC236}">
              <a16:creationId xmlns:a16="http://schemas.microsoft.com/office/drawing/2014/main" id="{43184D45-FB6F-4CF5-A646-0327A8D9D27C}"/>
            </a:ext>
          </a:extLst>
        </xdr:cNvPr>
        <xdr:cNvCxnSpPr/>
      </xdr:nvCxnSpPr>
      <xdr:spPr>
        <a:xfrm>
          <a:off x="2957513" y="4279106"/>
          <a:ext cx="18954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78581</xdr:rowOff>
    </xdr:from>
    <xdr:to>
      <xdr:col>11</xdr:col>
      <xdr:colOff>0</xdr:colOff>
      <xdr:row>24</xdr:row>
      <xdr:rowOff>78581</xdr:rowOff>
    </xdr:to>
    <xdr:cxnSp macro="">
      <xdr:nvCxnSpPr>
        <xdr:cNvPr id="79" name="Solver_shapecon$N$23">
          <a:extLst>
            <a:ext uri="{FF2B5EF4-FFF2-40B4-BE49-F238E27FC236}">
              <a16:creationId xmlns:a16="http://schemas.microsoft.com/office/drawing/2014/main" id="{CFFE2EDD-E771-4097-AC65-91963816645C}"/>
            </a:ext>
          </a:extLst>
        </xdr:cNvPr>
        <xdr:cNvCxnSpPr/>
      </xdr:nvCxnSpPr>
      <xdr:spPr>
        <a:xfrm flipV="1">
          <a:off x="5010150" y="3917156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22</xdr:row>
      <xdr:rowOff>1</xdr:rowOff>
    </xdr:from>
    <xdr:to>
      <xdr:col>14</xdr:col>
      <xdr:colOff>0</xdr:colOff>
      <xdr:row>22</xdr:row>
      <xdr:rowOff>155409</xdr:rowOff>
    </xdr:to>
    <xdr:sp macro="" textlink="">
      <xdr:nvSpPr>
        <xdr:cNvPr id="80" name="Solver_shape$N$23">
          <a:extLst>
            <a:ext uri="{FF2B5EF4-FFF2-40B4-BE49-F238E27FC236}">
              <a16:creationId xmlns:a16="http://schemas.microsoft.com/office/drawing/2014/main" id="{F8152228-6872-40F5-A555-466EB87A83C4}"/>
            </a:ext>
          </a:extLst>
        </xdr:cNvPr>
        <xdr:cNvSpPr/>
      </xdr:nvSpPr>
      <xdr:spPr>
        <a:xfrm rot="16200000">
          <a:off x="7234238" y="3838575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22</xdr:row>
      <xdr:rowOff>78581</xdr:rowOff>
    </xdr:from>
    <xdr:to>
      <xdr:col>13</xdr:col>
      <xdr:colOff>0</xdr:colOff>
      <xdr:row>22</xdr:row>
      <xdr:rowOff>78581</xdr:rowOff>
    </xdr:to>
    <xdr:cxnSp macro="">
      <xdr:nvCxnSpPr>
        <xdr:cNvPr id="81" name="Solver_line$N$23">
          <a:extLst>
            <a:ext uri="{FF2B5EF4-FFF2-40B4-BE49-F238E27FC236}">
              <a16:creationId xmlns:a16="http://schemas.microsoft.com/office/drawing/2014/main" id="{A7C21D70-818A-4CDF-8DB9-4BA765A7340A}"/>
            </a:ext>
          </a:extLst>
        </xdr:cNvPr>
        <xdr:cNvCxnSpPr/>
      </xdr:nvCxnSpPr>
      <xdr:spPr>
        <a:xfrm>
          <a:off x="5267325" y="3917156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78581</xdr:rowOff>
    </xdr:from>
    <xdr:to>
      <xdr:col>11</xdr:col>
      <xdr:colOff>0</xdr:colOff>
      <xdr:row>27</xdr:row>
      <xdr:rowOff>78581</xdr:rowOff>
    </xdr:to>
    <xdr:cxnSp macro="">
      <xdr:nvCxnSpPr>
        <xdr:cNvPr id="82" name="Solver_shapecon$N$28">
          <a:extLst>
            <a:ext uri="{FF2B5EF4-FFF2-40B4-BE49-F238E27FC236}">
              <a16:creationId xmlns:a16="http://schemas.microsoft.com/office/drawing/2014/main" id="{95D0154D-DD43-4D44-AD52-752A5E05564B}"/>
            </a:ext>
          </a:extLst>
        </xdr:cNvPr>
        <xdr:cNvCxnSpPr/>
      </xdr:nvCxnSpPr>
      <xdr:spPr>
        <a:xfrm>
          <a:off x="5010150" y="4255294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27</xdr:row>
      <xdr:rowOff>1</xdr:rowOff>
    </xdr:from>
    <xdr:to>
      <xdr:col>14</xdr:col>
      <xdr:colOff>0</xdr:colOff>
      <xdr:row>27</xdr:row>
      <xdr:rowOff>155409</xdr:rowOff>
    </xdr:to>
    <xdr:sp macro="" textlink="">
      <xdr:nvSpPr>
        <xdr:cNvPr id="83" name="Solver_shape$N$28">
          <a:extLst>
            <a:ext uri="{FF2B5EF4-FFF2-40B4-BE49-F238E27FC236}">
              <a16:creationId xmlns:a16="http://schemas.microsoft.com/office/drawing/2014/main" id="{9B47F16C-FE8D-49E6-8815-314D104157C8}"/>
            </a:ext>
          </a:extLst>
        </xdr:cNvPr>
        <xdr:cNvSpPr/>
      </xdr:nvSpPr>
      <xdr:spPr>
        <a:xfrm rot="16200000">
          <a:off x="7234238" y="4695825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27</xdr:row>
      <xdr:rowOff>78581</xdr:rowOff>
    </xdr:from>
    <xdr:to>
      <xdr:col>13</xdr:col>
      <xdr:colOff>0</xdr:colOff>
      <xdr:row>27</xdr:row>
      <xdr:rowOff>78581</xdr:rowOff>
    </xdr:to>
    <xdr:cxnSp macro="">
      <xdr:nvCxnSpPr>
        <xdr:cNvPr id="84" name="Solver_line$N$28">
          <a:extLst>
            <a:ext uri="{FF2B5EF4-FFF2-40B4-BE49-F238E27FC236}">
              <a16:creationId xmlns:a16="http://schemas.microsoft.com/office/drawing/2014/main" id="{EA653E9C-D141-4D7A-B338-80759D2ABA62}"/>
            </a:ext>
          </a:extLst>
        </xdr:cNvPr>
        <xdr:cNvCxnSpPr/>
      </xdr:nvCxnSpPr>
      <xdr:spPr>
        <a:xfrm>
          <a:off x="5267325" y="4774406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78581</xdr:rowOff>
    </xdr:from>
    <xdr:to>
      <xdr:col>3</xdr:col>
      <xdr:colOff>0</xdr:colOff>
      <xdr:row>42</xdr:row>
      <xdr:rowOff>78581</xdr:rowOff>
    </xdr:to>
    <xdr:cxnSp macro="">
      <xdr:nvCxnSpPr>
        <xdr:cNvPr id="85" name="Solver_shapecon$F$43">
          <a:extLst>
            <a:ext uri="{FF2B5EF4-FFF2-40B4-BE49-F238E27FC236}">
              <a16:creationId xmlns:a16="http://schemas.microsoft.com/office/drawing/2014/main" id="{132A8552-ACB2-40DC-AB61-9F7F22F54BA9}"/>
            </a:ext>
          </a:extLst>
        </xdr:cNvPr>
        <xdr:cNvCxnSpPr/>
      </xdr:nvCxnSpPr>
      <xdr:spPr>
        <a:xfrm>
          <a:off x="790575" y="4931569"/>
          <a:ext cx="257175" cy="250983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30079</xdr:colOff>
      <xdr:row>42</xdr:row>
      <xdr:rowOff>155408</xdr:rowOff>
    </xdr:to>
    <xdr:sp macro="" textlink="">
      <xdr:nvSpPr>
        <xdr:cNvPr id="86" name="Solver_shape$F$43">
          <a:extLst>
            <a:ext uri="{FF2B5EF4-FFF2-40B4-BE49-F238E27FC236}">
              <a16:creationId xmlns:a16="http://schemas.microsoft.com/office/drawing/2014/main" id="{E6B9ECD9-9DEC-444A-BB42-A26F9A9EDD52}"/>
            </a:ext>
          </a:extLst>
        </xdr:cNvPr>
        <xdr:cNvSpPr/>
      </xdr:nvSpPr>
      <xdr:spPr>
        <a:xfrm>
          <a:off x="2543175" y="7362825"/>
          <a:ext cx="157163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78581</xdr:rowOff>
    </xdr:from>
    <xdr:to>
      <xdr:col>5</xdr:col>
      <xdr:colOff>0</xdr:colOff>
      <xdr:row>42</xdr:row>
      <xdr:rowOff>78581</xdr:rowOff>
    </xdr:to>
    <xdr:cxnSp macro="">
      <xdr:nvCxnSpPr>
        <xdr:cNvPr id="87" name="Solver_line$F$43">
          <a:extLst>
            <a:ext uri="{FF2B5EF4-FFF2-40B4-BE49-F238E27FC236}">
              <a16:creationId xmlns:a16="http://schemas.microsoft.com/office/drawing/2014/main" id="{AA548619-1BB5-4BD3-A95D-78399E835AD3}"/>
            </a:ext>
          </a:extLst>
        </xdr:cNvPr>
        <xdr:cNvCxnSpPr/>
      </xdr:nvCxnSpPr>
      <xdr:spPr>
        <a:xfrm>
          <a:off x="1047750" y="7441406"/>
          <a:ext cx="1495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78581</xdr:rowOff>
    </xdr:from>
    <xdr:to>
      <xdr:col>7</xdr:col>
      <xdr:colOff>0</xdr:colOff>
      <xdr:row>42</xdr:row>
      <xdr:rowOff>78581</xdr:rowOff>
    </xdr:to>
    <xdr:cxnSp macro="">
      <xdr:nvCxnSpPr>
        <xdr:cNvPr id="88" name="Solver_shapecon$J$38">
          <a:extLst>
            <a:ext uri="{FF2B5EF4-FFF2-40B4-BE49-F238E27FC236}">
              <a16:creationId xmlns:a16="http://schemas.microsoft.com/office/drawing/2014/main" id="{4275E25A-8E2A-469D-ACC6-A7C131CAD1AF}"/>
            </a:ext>
          </a:extLst>
        </xdr:cNvPr>
        <xdr:cNvCxnSpPr/>
      </xdr:nvCxnSpPr>
      <xdr:spPr>
        <a:xfrm flipV="1">
          <a:off x="2700338" y="6536531"/>
          <a:ext cx="257175" cy="9048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30079</xdr:colOff>
      <xdr:row>37</xdr:row>
      <xdr:rowOff>155409</xdr:rowOff>
    </xdr:to>
    <xdr:sp macro="" textlink="">
      <xdr:nvSpPr>
        <xdr:cNvPr id="89" name="Solver_shape$J$38">
          <a:extLst>
            <a:ext uri="{FF2B5EF4-FFF2-40B4-BE49-F238E27FC236}">
              <a16:creationId xmlns:a16="http://schemas.microsoft.com/office/drawing/2014/main" id="{460657D4-BEF2-4E6E-A0F5-80872A6D5895}"/>
            </a:ext>
          </a:extLst>
        </xdr:cNvPr>
        <xdr:cNvSpPr/>
      </xdr:nvSpPr>
      <xdr:spPr>
        <a:xfrm>
          <a:off x="4852988" y="6457950"/>
          <a:ext cx="157162" cy="157163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37</xdr:row>
      <xdr:rowOff>78581</xdr:rowOff>
    </xdr:from>
    <xdr:to>
      <xdr:col>9</xdr:col>
      <xdr:colOff>0</xdr:colOff>
      <xdr:row>37</xdr:row>
      <xdr:rowOff>78581</xdr:rowOff>
    </xdr:to>
    <xdr:cxnSp macro="">
      <xdr:nvCxnSpPr>
        <xdr:cNvPr id="90" name="Solver_line$J$38">
          <a:extLst>
            <a:ext uri="{FF2B5EF4-FFF2-40B4-BE49-F238E27FC236}">
              <a16:creationId xmlns:a16="http://schemas.microsoft.com/office/drawing/2014/main" id="{7DF4FB0E-E930-442E-BBF9-4F55FF9D7E72}"/>
            </a:ext>
          </a:extLst>
        </xdr:cNvPr>
        <xdr:cNvCxnSpPr/>
      </xdr:nvCxnSpPr>
      <xdr:spPr>
        <a:xfrm>
          <a:off x="2957513" y="6536531"/>
          <a:ext cx="18954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78581</xdr:rowOff>
    </xdr:from>
    <xdr:to>
      <xdr:col>11</xdr:col>
      <xdr:colOff>0</xdr:colOff>
      <xdr:row>37</xdr:row>
      <xdr:rowOff>78581</xdr:rowOff>
    </xdr:to>
    <xdr:cxnSp macro="">
      <xdr:nvCxnSpPr>
        <xdr:cNvPr id="91" name="Solver_shapecon$N$33">
          <a:extLst>
            <a:ext uri="{FF2B5EF4-FFF2-40B4-BE49-F238E27FC236}">
              <a16:creationId xmlns:a16="http://schemas.microsoft.com/office/drawing/2014/main" id="{23C86E8E-D289-4DD9-B5C9-E3D709A443D4}"/>
            </a:ext>
          </a:extLst>
        </xdr:cNvPr>
        <xdr:cNvCxnSpPr/>
      </xdr:nvCxnSpPr>
      <xdr:spPr>
        <a:xfrm flipV="1">
          <a:off x="5010150" y="5631656"/>
          <a:ext cx="257175" cy="9048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32</xdr:row>
      <xdr:rowOff>1</xdr:rowOff>
    </xdr:from>
    <xdr:to>
      <xdr:col>14</xdr:col>
      <xdr:colOff>0</xdr:colOff>
      <xdr:row>32</xdr:row>
      <xdr:rowOff>155408</xdr:rowOff>
    </xdr:to>
    <xdr:sp macro="" textlink="">
      <xdr:nvSpPr>
        <xdr:cNvPr id="92" name="Solver_shape$N$33">
          <a:extLst>
            <a:ext uri="{FF2B5EF4-FFF2-40B4-BE49-F238E27FC236}">
              <a16:creationId xmlns:a16="http://schemas.microsoft.com/office/drawing/2014/main" id="{A84679C1-2260-4005-9FB4-015BB3E9E921}"/>
            </a:ext>
          </a:extLst>
        </xdr:cNvPr>
        <xdr:cNvSpPr/>
      </xdr:nvSpPr>
      <xdr:spPr>
        <a:xfrm rot="16200000">
          <a:off x="7234238" y="5553075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32</xdr:row>
      <xdr:rowOff>78581</xdr:rowOff>
    </xdr:from>
    <xdr:to>
      <xdr:col>13</xdr:col>
      <xdr:colOff>0</xdr:colOff>
      <xdr:row>32</xdr:row>
      <xdr:rowOff>78581</xdr:rowOff>
    </xdr:to>
    <xdr:cxnSp macro="">
      <xdr:nvCxnSpPr>
        <xdr:cNvPr id="93" name="Solver_line$N$33">
          <a:extLst>
            <a:ext uri="{FF2B5EF4-FFF2-40B4-BE49-F238E27FC236}">
              <a16:creationId xmlns:a16="http://schemas.microsoft.com/office/drawing/2014/main" id="{5D3D0412-E4F5-4D98-9A6D-B4F2459E38A0}"/>
            </a:ext>
          </a:extLst>
        </xdr:cNvPr>
        <xdr:cNvCxnSpPr/>
      </xdr:nvCxnSpPr>
      <xdr:spPr>
        <a:xfrm>
          <a:off x="5267325" y="5631656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78581</xdr:rowOff>
    </xdr:from>
    <xdr:to>
      <xdr:col>11</xdr:col>
      <xdr:colOff>0</xdr:colOff>
      <xdr:row>37</xdr:row>
      <xdr:rowOff>78581</xdr:rowOff>
    </xdr:to>
    <xdr:cxnSp macro="">
      <xdr:nvCxnSpPr>
        <xdr:cNvPr id="94" name="Solver_shapecon$N$38">
          <a:extLst>
            <a:ext uri="{FF2B5EF4-FFF2-40B4-BE49-F238E27FC236}">
              <a16:creationId xmlns:a16="http://schemas.microsoft.com/office/drawing/2014/main" id="{4DF39024-B9F6-421A-89CA-1EED1276E77D}"/>
            </a:ext>
          </a:extLst>
        </xdr:cNvPr>
        <xdr:cNvCxnSpPr/>
      </xdr:nvCxnSpPr>
      <xdr:spPr>
        <a:xfrm>
          <a:off x="5010150" y="6512719"/>
          <a:ext cx="2571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1</xdr:colOff>
      <xdr:row>37</xdr:row>
      <xdr:rowOff>155408</xdr:rowOff>
    </xdr:to>
    <xdr:sp macro="" textlink="">
      <xdr:nvSpPr>
        <xdr:cNvPr id="95" name="Solver_shape$N$38">
          <a:extLst>
            <a:ext uri="{FF2B5EF4-FFF2-40B4-BE49-F238E27FC236}">
              <a16:creationId xmlns:a16="http://schemas.microsoft.com/office/drawing/2014/main" id="{4CAEC840-B3D5-4AE8-9710-FE3BAEB04CB5}"/>
            </a:ext>
          </a:extLst>
        </xdr:cNvPr>
        <xdr:cNvSpPr/>
      </xdr:nvSpPr>
      <xdr:spPr>
        <a:xfrm rot="16200000">
          <a:off x="7234238" y="6434138"/>
          <a:ext cx="157162" cy="157162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78581</xdr:rowOff>
    </xdr:from>
    <xdr:to>
      <xdr:col>13</xdr:col>
      <xdr:colOff>0</xdr:colOff>
      <xdr:row>37</xdr:row>
      <xdr:rowOff>78581</xdr:rowOff>
    </xdr:to>
    <xdr:cxnSp macro="">
      <xdr:nvCxnSpPr>
        <xdr:cNvPr id="96" name="Solver_line$N$38">
          <a:extLst>
            <a:ext uri="{FF2B5EF4-FFF2-40B4-BE49-F238E27FC236}">
              <a16:creationId xmlns:a16="http://schemas.microsoft.com/office/drawing/2014/main" id="{7B57CF48-3111-4641-B230-6090C6730556}"/>
            </a:ext>
          </a:extLst>
        </xdr:cNvPr>
        <xdr:cNvCxnSpPr/>
      </xdr:nvCxnSpPr>
      <xdr:spPr>
        <a:xfrm>
          <a:off x="5267325" y="6512719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78581</xdr:rowOff>
    </xdr:from>
    <xdr:to>
      <xdr:col>11</xdr:col>
      <xdr:colOff>0</xdr:colOff>
      <xdr:row>42</xdr:row>
      <xdr:rowOff>78581</xdr:rowOff>
    </xdr:to>
    <xdr:cxnSp macro="">
      <xdr:nvCxnSpPr>
        <xdr:cNvPr id="97" name="Solver_shapecon$N$43">
          <a:extLst>
            <a:ext uri="{FF2B5EF4-FFF2-40B4-BE49-F238E27FC236}">
              <a16:creationId xmlns:a16="http://schemas.microsoft.com/office/drawing/2014/main" id="{9114F10E-A469-47A0-8DB9-DB3A12FC72C5}"/>
            </a:ext>
          </a:extLst>
        </xdr:cNvPr>
        <xdr:cNvCxnSpPr/>
      </xdr:nvCxnSpPr>
      <xdr:spPr>
        <a:xfrm>
          <a:off x="5010150" y="6512719"/>
          <a:ext cx="257175" cy="8810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623887</xdr:colOff>
      <xdr:row>42</xdr:row>
      <xdr:rowOff>1</xdr:rowOff>
    </xdr:from>
    <xdr:to>
      <xdr:col>14</xdr:col>
      <xdr:colOff>0</xdr:colOff>
      <xdr:row>42</xdr:row>
      <xdr:rowOff>155409</xdr:rowOff>
    </xdr:to>
    <xdr:sp macro="" textlink="">
      <xdr:nvSpPr>
        <xdr:cNvPr id="98" name="Solver_shape$N$43">
          <a:extLst>
            <a:ext uri="{FF2B5EF4-FFF2-40B4-BE49-F238E27FC236}">
              <a16:creationId xmlns:a16="http://schemas.microsoft.com/office/drawing/2014/main" id="{CEAE057E-A291-4BE5-B80F-AECD3D0FA7DF}"/>
            </a:ext>
          </a:extLst>
        </xdr:cNvPr>
        <xdr:cNvSpPr/>
      </xdr:nvSpPr>
      <xdr:spPr>
        <a:xfrm rot="16200000">
          <a:off x="7234238" y="73152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42</xdr:row>
      <xdr:rowOff>78581</xdr:rowOff>
    </xdr:from>
    <xdr:to>
      <xdr:col>13</xdr:col>
      <xdr:colOff>0</xdr:colOff>
      <xdr:row>42</xdr:row>
      <xdr:rowOff>78581</xdr:rowOff>
    </xdr:to>
    <xdr:cxnSp macro="">
      <xdr:nvCxnSpPr>
        <xdr:cNvPr id="99" name="Solver_line$N$43">
          <a:extLst>
            <a:ext uri="{FF2B5EF4-FFF2-40B4-BE49-F238E27FC236}">
              <a16:creationId xmlns:a16="http://schemas.microsoft.com/office/drawing/2014/main" id="{657AAD9D-03A3-4354-8F68-4FFD4CA12424}"/>
            </a:ext>
          </a:extLst>
        </xdr:cNvPr>
        <xdr:cNvCxnSpPr/>
      </xdr:nvCxnSpPr>
      <xdr:spPr>
        <a:xfrm>
          <a:off x="5267325" y="7393781"/>
          <a:ext cx="196691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78581</xdr:rowOff>
    </xdr:from>
    <xdr:to>
      <xdr:col>7</xdr:col>
      <xdr:colOff>0</xdr:colOff>
      <xdr:row>47</xdr:row>
      <xdr:rowOff>78581</xdr:rowOff>
    </xdr:to>
    <xdr:cxnSp macro="">
      <xdr:nvCxnSpPr>
        <xdr:cNvPr id="100" name="Solver_shapecon$J$48">
          <a:extLst>
            <a:ext uri="{FF2B5EF4-FFF2-40B4-BE49-F238E27FC236}">
              <a16:creationId xmlns:a16="http://schemas.microsoft.com/office/drawing/2014/main" id="{90BD7348-989C-4D5F-9A78-9A0C9A0E0245}"/>
            </a:ext>
          </a:extLst>
        </xdr:cNvPr>
        <xdr:cNvCxnSpPr/>
      </xdr:nvCxnSpPr>
      <xdr:spPr>
        <a:xfrm>
          <a:off x="2700338" y="7393781"/>
          <a:ext cx="257175" cy="88106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47</xdr:row>
      <xdr:rowOff>0</xdr:rowOff>
    </xdr:from>
    <xdr:to>
      <xdr:col>10</xdr:col>
      <xdr:colOff>30079</xdr:colOff>
      <xdr:row>47</xdr:row>
      <xdr:rowOff>155408</xdr:rowOff>
    </xdr:to>
    <xdr:sp macro="" textlink="">
      <xdr:nvSpPr>
        <xdr:cNvPr id="101" name="Solver_shape$J$48">
          <a:extLst>
            <a:ext uri="{FF2B5EF4-FFF2-40B4-BE49-F238E27FC236}">
              <a16:creationId xmlns:a16="http://schemas.microsoft.com/office/drawing/2014/main" id="{D459BEFB-8545-418C-B395-782DB2E37CD3}"/>
            </a:ext>
          </a:extLst>
        </xdr:cNvPr>
        <xdr:cNvSpPr/>
      </xdr:nvSpPr>
      <xdr:spPr>
        <a:xfrm rot="16200000">
          <a:off x="4852988" y="8196263"/>
          <a:ext cx="157162" cy="157162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47</xdr:row>
      <xdr:rowOff>78581</xdr:rowOff>
    </xdr:from>
    <xdr:to>
      <xdr:col>13</xdr:col>
      <xdr:colOff>0</xdr:colOff>
      <xdr:row>47</xdr:row>
      <xdr:rowOff>78581</xdr:rowOff>
    </xdr:to>
    <xdr:cxnSp macro="">
      <xdr:nvCxnSpPr>
        <xdr:cNvPr id="102" name="Solver_dash$J$48">
          <a:extLst>
            <a:ext uri="{FF2B5EF4-FFF2-40B4-BE49-F238E27FC236}">
              <a16:creationId xmlns:a16="http://schemas.microsoft.com/office/drawing/2014/main" id="{BE25F079-4BA6-48A9-BA6A-F7B4BA131107}"/>
            </a:ext>
          </a:extLst>
        </xdr:cNvPr>
        <xdr:cNvCxnSpPr/>
      </xdr:nvCxnSpPr>
      <xdr:spPr>
        <a:xfrm>
          <a:off x="5010150" y="8274844"/>
          <a:ext cx="2224088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47</xdr:row>
      <xdr:rowOff>78581</xdr:rowOff>
    </xdr:from>
    <xdr:to>
      <xdr:col>9</xdr:col>
      <xdr:colOff>0</xdr:colOff>
      <xdr:row>47</xdr:row>
      <xdr:rowOff>78581</xdr:rowOff>
    </xdr:to>
    <xdr:cxnSp macro="">
      <xdr:nvCxnSpPr>
        <xdr:cNvPr id="103" name="Solver_line$J$48">
          <a:extLst>
            <a:ext uri="{FF2B5EF4-FFF2-40B4-BE49-F238E27FC236}">
              <a16:creationId xmlns:a16="http://schemas.microsoft.com/office/drawing/2014/main" id="{209DC7C6-1B65-4E6F-86BE-F7255C3E9B3D}"/>
            </a:ext>
          </a:extLst>
        </xdr:cNvPr>
        <xdr:cNvCxnSpPr/>
      </xdr:nvCxnSpPr>
      <xdr:spPr>
        <a:xfrm>
          <a:off x="2957513" y="8274844"/>
          <a:ext cx="18954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2707-B483-4A53-9C90-EE63CD387636}">
  <dimension ref="D11:N24"/>
  <sheetViews>
    <sheetView tabSelected="1" workbookViewId="0">
      <selection activeCell="N27" sqref="N27"/>
    </sheetView>
  </sheetViews>
  <sheetFormatPr defaultRowHeight="14.25" x14ac:dyDescent="0.45"/>
  <cols>
    <col min="4" max="4" width="7.1328125" bestFit="1" customWidth="1"/>
    <col min="5" max="5" width="1.73046875" bestFit="1" customWidth="1"/>
    <col min="6" max="6" width="3.59765625" customWidth="1"/>
    <col min="7" max="7" width="8.33203125" bestFit="1" customWidth="1"/>
    <col min="8" max="8" width="6.73046875" bestFit="1" customWidth="1"/>
    <col min="9" max="9" width="2.19921875" customWidth="1"/>
    <col min="10" max="10" width="3.59765625" customWidth="1"/>
    <col min="11" max="11" width="16.53125" bestFit="1" customWidth="1"/>
    <col min="12" max="12" width="6.73046875" bestFit="1" customWidth="1"/>
    <col min="13" max="13" width="2.19921875" customWidth="1"/>
    <col min="14" max="14" width="6.73046875" bestFit="1" customWidth="1"/>
  </cols>
  <sheetData>
    <row r="11" spans="7:14" ht="14.25" customHeight="1" x14ac:dyDescent="0.45">
      <c r="K11" s="1">
        <v>0.5</v>
      </c>
    </row>
    <row r="12" spans="7:14" ht="14.25" customHeight="1" x14ac:dyDescent="0.45">
      <c r="K12" t="s">
        <v>9</v>
      </c>
    </row>
    <row r="13" spans="7:14" x14ac:dyDescent="0.45">
      <c r="N13">
        <f>SUM($K$14,$G$16)</f>
        <v>200000</v>
      </c>
    </row>
    <row r="14" spans="7:14" x14ac:dyDescent="0.45">
      <c r="G14" t="s">
        <v>10</v>
      </c>
      <c r="K14" s="2">
        <v>100000</v>
      </c>
      <c r="L14">
        <f>$N$13</f>
        <v>200000</v>
      </c>
    </row>
    <row r="16" spans="7:14" x14ac:dyDescent="0.45">
      <c r="G16" s="2">
        <v>100000</v>
      </c>
      <c r="H16">
        <f>IF(ABS(1-SUM($K$11,$K$16))&lt;=0.00001,SUM($K$11*$L$14,$K$16*$L$19),NA())</f>
        <v>146500</v>
      </c>
      <c r="K16" s="1">
        <v>0.5</v>
      </c>
    </row>
    <row r="17" spans="4:14" x14ac:dyDescent="0.45">
      <c r="K17" t="s">
        <v>11</v>
      </c>
    </row>
    <row r="18" spans="4:14" x14ac:dyDescent="0.45">
      <c r="N18">
        <f>SUM($K$19,$G$16)</f>
        <v>93000</v>
      </c>
    </row>
    <row r="19" spans="4:14" x14ac:dyDescent="0.45">
      <c r="E19">
        <f>IF($D$20=$H$16,1,IF($D$20=$H$24,2))</f>
        <v>1</v>
      </c>
      <c r="K19" s="2">
        <v>-7000</v>
      </c>
      <c r="L19">
        <f>$N$18</f>
        <v>93000</v>
      </c>
    </row>
    <row r="20" spans="4:14" x14ac:dyDescent="0.45">
      <c r="D20">
        <f>MAX($H$16,$H$24)</f>
        <v>146500</v>
      </c>
    </row>
    <row r="22" spans="4:14" x14ac:dyDescent="0.45">
      <c r="G22" t="s">
        <v>12</v>
      </c>
    </row>
    <row r="23" spans="4:14" x14ac:dyDescent="0.45">
      <c r="N23">
        <f>SUM($G$24)</f>
        <v>-5000</v>
      </c>
    </row>
    <row r="24" spans="4:14" x14ac:dyDescent="0.45">
      <c r="G24" s="2">
        <v>-5000</v>
      </c>
      <c r="H24">
        <f>$N$23</f>
        <v>-5000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A22" zoomScale="95" zoomScaleNormal="95" zoomScalePageLayoutView="51" workbookViewId="0">
      <selection activeCell="R48" sqref="R48"/>
    </sheetView>
  </sheetViews>
  <sheetFormatPr defaultColWidth="8.86328125" defaultRowHeight="14.25" x14ac:dyDescent="0.45"/>
  <cols>
    <col min="2" max="2" width="1.73046875" bestFit="1" customWidth="1"/>
    <col min="3" max="3" width="3.59765625" customWidth="1"/>
    <col min="4" max="4" width="13.19921875" bestFit="1" customWidth="1"/>
    <col min="5" max="5" width="7.73046875" bestFit="1" customWidth="1"/>
    <col min="6" max="6" width="1.73046875" bestFit="1" customWidth="1"/>
    <col min="7" max="7" width="3.59765625" customWidth="1"/>
    <col min="8" max="8" width="18.796875" bestFit="1" customWidth="1"/>
    <col min="9" max="9" width="7.73046875" bestFit="1" customWidth="1"/>
    <col min="10" max="10" width="1.73046875" bestFit="1" customWidth="1"/>
    <col min="11" max="11" width="3.59765625" customWidth="1"/>
    <col min="12" max="12" width="18.796875" bestFit="1" customWidth="1"/>
    <col min="13" max="13" width="8.73046875" bestFit="1" customWidth="1"/>
    <col min="14" max="14" width="2.19921875" customWidth="1"/>
    <col min="15" max="15" width="8.73046875" bestFit="1" customWidth="1"/>
  </cols>
  <sheetData>
    <row r="1" spans="4:15" x14ac:dyDescent="0.45">
      <c r="H1" s="1"/>
      <c r="L1" s="1"/>
    </row>
    <row r="2" spans="4:15" x14ac:dyDescent="0.45">
      <c r="L2" t="s">
        <v>0</v>
      </c>
    </row>
    <row r="3" spans="4:15" x14ac:dyDescent="0.45">
      <c r="H3" s="1">
        <v>0.45</v>
      </c>
      <c r="O3">
        <f>SUM($L$4,$H$6,$D$16)</f>
        <v>9750000</v>
      </c>
    </row>
    <row r="4" spans="4:15" x14ac:dyDescent="0.45">
      <c r="D4" s="2"/>
      <c r="H4" s="2" t="s">
        <v>1</v>
      </c>
      <c r="L4" s="2">
        <v>10000000</v>
      </c>
      <c r="M4">
        <f>$O$3</f>
        <v>9750000</v>
      </c>
    </row>
    <row r="5" spans="4:15" x14ac:dyDescent="0.45">
      <c r="J5">
        <f>IF($I$6=$M$4,1,IF($I$6=$M$9,2))</f>
        <v>1</v>
      </c>
    </row>
    <row r="6" spans="4:15" x14ac:dyDescent="0.45">
      <c r="H6" s="3">
        <v>0</v>
      </c>
      <c r="I6">
        <f>MAX($M$4,$M$9)</f>
        <v>9750000</v>
      </c>
      <c r="L6" s="1"/>
    </row>
    <row r="7" spans="4:15" x14ac:dyDescent="0.45">
      <c r="L7" t="s">
        <v>2</v>
      </c>
    </row>
    <row r="8" spans="4:15" x14ac:dyDescent="0.45">
      <c r="O8">
        <f>SUM($L$9,$H$6,$D$16)</f>
        <v>-250000</v>
      </c>
    </row>
    <row r="9" spans="4:15" x14ac:dyDescent="0.45">
      <c r="D9" s="2"/>
      <c r="H9" s="2"/>
      <c r="L9" s="2">
        <v>0</v>
      </c>
      <c r="M9">
        <f>$O$8</f>
        <v>-250000</v>
      </c>
    </row>
    <row r="11" spans="4:15" x14ac:dyDescent="0.45">
      <c r="H11" s="1"/>
      <c r="L11" s="1"/>
    </row>
    <row r="12" spans="4:15" x14ac:dyDescent="0.45">
      <c r="D12" s="2"/>
      <c r="L12" t="s">
        <v>0</v>
      </c>
    </row>
    <row r="13" spans="4:15" x14ac:dyDescent="0.45">
      <c r="H13" s="1">
        <v>0.45</v>
      </c>
      <c r="O13">
        <f>SUM($L$14,$H$16,$D$16)</f>
        <v>4750000</v>
      </c>
    </row>
    <row r="14" spans="4:15" x14ac:dyDescent="0.45">
      <c r="D14" s="2" t="s">
        <v>3</v>
      </c>
      <c r="H14" s="2" t="s">
        <v>4</v>
      </c>
      <c r="L14" s="2">
        <v>5000000</v>
      </c>
      <c r="M14">
        <f>$O$13</f>
        <v>4750000</v>
      </c>
    </row>
    <row r="15" spans="4:15" x14ac:dyDescent="0.45">
      <c r="D15" s="2"/>
      <c r="J15">
        <f>IF($I$16=$M$14,1,IF($I$16=$M$19,2))</f>
        <v>1</v>
      </c>
    </row>
    <row r="16" spans="4:15" x14ac:dyDescent="0.45">
      <c r="D16" s="2">
        <v>-250000</v>
      </c>
      <c r="E16">
        <f>IF(ABS(1-SUM($H$3,$H$13,$H$23))&lt;=0.00001,SUM($H$3*$I$6,$H$13*$I$16,$H$23*$I$26),NA())</f>
        <v>6500000</v>
      </c>
      <c r="H16" s="3">
        <v>0</v>
      </c>
      <c r="I16">
        <f>MAX($M$14,$M$19)</f>
        <v>4750000</v>
      </c>
      <c r="L16" s="1"/>
    </row>
    <row r="17" spans="1:15" x14ac:dyDescent="0.45">
      <c r="L17" t="s">
        <v>2</v>
      </c>
    </row>
    <row r="18" spans="1:15" x14ac:dyDescent="0.45">
      <c r="O18">
        <f>SUM($L$19,$H$16,$D$16)</f>
        <v>-250000</v>
      </c>
    </row>
    <row r="19" spans="1:15" x14ac:dyDescent="0.45">
      <c r="D19" s="2"/>
      <c r="H19" s="2"/>
      <c r="L19" s="2">
        <v>0</v>
      </c>
      <c r="M19">
        <f>$O$18</f>
        <v>-250000</v>
      </c>
    </row>
    <row r="21" spans="1:15" x14ac:dyDescent="0.45">
      <c r="H21" s="1"/>
      <c r="L21" s="1"/>
    </row>
    <row r="22" spans="1:15" x14ac:dyDescent="0.45">
      <c r="L22" t="s">
        <v>0</v>
      </c>
    </row>
    <row r="23" spans="1:15" x14ac:dyDescent="0.45">
      <c r="H23" s="1">
        <v>0.1</v>
      </c>
      <c r="O23">
        <f>SUM($L$24,$H$26,$D$16)</f>
        <v>-6250000</v>
      </c>
    </row>
    <row r="24" spans="1:15" x14ac:dyDescent="0.45">
      <c r="D24" s="2"/>
      <c r="H24" s="2" t="s">
        <v>5</v>
      </c>
      <c r="L24" s="2">
        <v>-6000000</v>
      </c>
      <c r="M24">
        <f>$O$23</f>
        <v>-6250000</v>
      </c>
    </row>
    <row r="25" spans="1:15" x14ac:dyDescent="0.45">
      <c r="J25">
        <f>IF($I$26=$M$24,1,IF($I$26=$M$29,2))</f>
        <v>2</v>
      </c>
    </row>
    <row r="26" spans="1:15" x14ac:dyDescent="0.45">
      <c r="H26" s="2">
        <v>0</v>
      </c>
      <c r="I26">
        <f>MAX($M$24,$M$29)</f>
        <v>-250000</v>
      </c>
      <c r="L26" s="1"/>
    </row>
    <row r="27" spans="1:15" x14ac:dyDescent="0.45">
      <c r="L27" t="s">
        <v>2</v>
      </c>
    </row>
    <row r="28" spans="1:15" x14ac:dyDescent="0.45">
      <c r="O28">
        <f>SUM($L$29,$H$26,$D$16)</f>
        <v>-250000</v>
      </c>
    </row>
    <row r="29" spans="1:15" x14ac:dyDescent="0.45">
      <c r="B29">
        <f>IF($A$30=$E$16,1,IF($A$30=$E$44,2))</f>
        <v>1</v>
      </c>
      <c r="D29" s="2"/>
      <c r="H29" s="2"/>
      <c r="L29" s="2">
        <v>0</v>
      </c>
      <c r="M29">
        <f>$O$28</f>
        <v>-250000</v>
      </c>
    </row>
    <row r="30" spans="1:15" x14ac:dyDescent="0.45">
      <c r="A30">
        <f>MAX($E$16,$E$44)</f>
        <v>6500000</v>
      </c>
    </row>
    <row r="31" spans="1:15" x14ac:dyDescent="0.45">
      <c r="L31" s="1">
        <v>0.45</v>
      </c>
    </row>
    <row r="32" spans="1:15" x14ac:dyDescent="0.45">
      <c r="L32" t="s">
        <v>1</v>
      </c>
    </row>
    <row r="33" spans="4:15" x14ac:dyDescent="0.45">
      <c r="O33">
        <f>SUM($L$34,$H$39,$D$44)</f>
        <v>10000000</v>
      </c>
    </row>
    <row r="34" spans="4:15" x14ac:dyDescent="0.45">
      <c r="D34" s="2"/>
      <c r="H34" s="2"/>
      <c r="L34" s="2">
        <v>10000000</v>
      </c>
      <c r="M34">
        <f>$O$33</f>
        <v>10000000</v>
      </c>
    </row>
    <row r="36" spans="4:15" x14ac:dyDescent="0.45">
      <c r="L36" s="1">
        <v>0.45</v>
      </c>
    </row>
    <row r="37" spans="4:15" x14ac:dyDescent="0.45">
      <c r="H37" t="s">
        <v>6</v>
      </c>
      <c r="L37" t="s">
        <v>4</v>
      </c>
    </row>
    <row r="38" spans="4:15" x14ac:dyDescent="0.45">
      <c r="O38">
        <f>SUM($L$39,$H$39,$D$44)</f>
        <v>5000000</v>
      </c>
    </row>
    <row r="39" spans="4:15" x14ac:dyDescent="0.45">
      <c r="D39" s="2"/>
      <c r="H39" s="2">
        <v>0</v>
      </c>
      <c r="I39">
        <f>IF(ABS(1-SUM($L$31,$L$36,$L$41))&lt;=0.00001,SUM($L$31*$M$34,$L$36*$M$39,$L$41*$M$44),NA())</f>
        <v>6150000</v>
      </c>
      <c r="L39" s="2">
        <v>5000000</v>
      </c>
      <c r="M39">
        <f>$O$38</f>
        <v>5000000</v>
      </c>
    </row>
    <row r="41" spans="4:15" x14ac:dyDescent="0.45">
      <c r="L41" s="1">
        <v>0.1</v>
      </c>
    </row>
    <row r="42" spans="4:15" x14ac:dyDescent="0.45">
      <c r="D42" t="s">
        <v>7</v>
      </c>
      <c r="L42" t="s">
        <v>5</v>
      </c>
    </row>
    <row r="43" spans="4:15" x14ac:dyDescent="0.45">
      <c r="F43">
        <f>IF($E$44=$I$39,1,IF($E$44=$I$49,2))</f>
        <v>1</v>
      </c>
      <c r="O43">
        <f>SUM($L$44,$H$39,$D$44)</f>
        <v>-6000000</v>
      </c>
    </row>
    <row r="44" spans="4:15" x14ac:dyDescent="0.45">
      <c r="D44" s="2">
        <v>0</v>
      </c>
      <c r="E44">
        <f>MAX($I$39,$I$49)</f>
        <v>6150000</v>
      </c>
      <c r="H44" s="2"/>
      <c r="L44" s="2">
        <v>-6000000</v>
      </c>
      <c r="M44">
        <f>$O$43</f>
        <v>-6000000</v>
      </c>
    </row>
    <row r="47" spans="4:15" x14ac:dyDescent="0.45">
      <c r="H47" t="s">
        <v>8</v>
      </c>
    </row>
    <row r="48" spans="4:15" x14ac:dyDescent="0.45">
      <c r="O48">
        <f>SUM($H$49,$D$44)</f>
        <v>0</v>
      </c>
    </row>
    <row r="49" spans="8:9" x14ac:dyDescent="0.45">
      <c r="H49" s="2">
        <v>0</v>
      </c>
      <c r="I49">
        <f>$O$48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uncertainty</vt:lpstr>
      <vt:lpstr>Sequential decisions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</dc:creator>
  <cp:keywords/>
  <dc:description/>
  <cp:lastModifiedBy>Yang, Xiaomin</cp:lastModifiedBy>
  <cp:revision/>
  <dcterms:created xsi:type="dcterms:W3CDTF">2018-01-17T03:09:13Z</dcterms:created>
  <dcterms:modified xsi:type="dcterms:W3CDTF">2021-09-29T06:36:23Z</dcterms:modified>
  <cp:category/>
  <cp:contentStatus/>
</cp:coreProperties>
</file>