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iaomin/Library/Mobile Documents/com~apple~CloudDocs/Tim Yang Documents/MEM course/Modules Final/Module six/Tools and Assessment/"/>
    </mc:Choice>
  </mc:AlternateContent>
  <bookViews>
    <workbookView xWindow="460" yWindow="840" windowWidth="24700" windowHeight="15540" tabRatio="758" activeTab="1"/>
  </bookViews>
  <sheets>
    <sheet name="Raw data" sheetId="10" r:id="rId1"/>
    <sheet name="Seasonal forecast communication" sheetId="18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8" l="1"/>
  <c r="J8" i="18"/>
  <c r="E32" i="18"/>
  <c r="F32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D37" i="18"/>
  <c r="E37" i="18"/>
  <c r="F37" i="18"/>
  <c r="D36" i="18"/>
  <c r="E36" i="18"/>
  <c r="F36" i="18"/>
  <c r="D35" i="18"/>
  <c r="E35" i="18"/>
  <c r="F35" i="18"/>
  <c r="D34" i="18"/>
  <c r="E34" i="18"/>
  <c r="F34" i="18"/>
  <c r="D33" i="18"/>
  <c r="E33" i="18"/>
  <c r="F33" i="18"/>
  <c r="D32" i="18"/>
  <c r="D31" i="18"/>
  <c r="E31" i="18"/>
  <c r="F31" i="18"/>
  <c r="D30" i="18"/>
  <c r="E30" i="18"/>
  <c r="F30" i="18"/>
  <c r="D29" i="18"/>
  <c r="E29" i="18"/>
  <c r="F29" i="18"/>
  <c r="D28" i="18"/>
  <c r="E28" i="18"/>
  <c r="F28" i="18"/>
  <c r="D27" i="18"/>
  <c r="E27" i="18"/>
  <c r="F27" i="18"/>
  <c r="D26" i="18"/>
  <c r="E26" i="18"/>
  <c r="F26" i="18"/>
  <c r="D25" i="18"/>
  <c r="E25" i="18"/>
  <c r="D24" i="18"/>
  <c r="E24" i="18"/>
  <c r="D23" i="18"/>
  <c r="E23" i="18"/>
  <c r="D22" i="18"/>
  <c r="E22" i="18"/>
  <c r="D21" i="18"/>
  <c r="E21" i="18"/>
  <c r="D20" i="18"/>
  <c r="E20" i="18"/>
  <c r="D19" i="18"/>
  <c r="E19" i="18"/>
  <c r="D18" i="18"/>
  <c r="E18" i="18"/>
  <c r="D17" i="18"/>
  <c r="E17" i="18"/>
  <c r="D16" i="18"/>
  <c r="E16" i="18"/>
  <c r="D15" i="18"/>
  <c r="E15" i="18"/>
  <c r="D14" i="18"/>
  <c r="E14" i="18"/>
  <c r="D13" i="18"/>
  <c r="E13" i="18"/>
  <c r="D12" i="18"/>
  <c r="E12" i="18"/>
  <c r="D11" i="18"/>
  <c r="E11" i="18"/>
  <c r="D10" i="18"/>
  <c r="E10" i="18"/>
  <c r="D9" i="18"/>
  <c r="E9" i="18"/>
  <c r="D8" i="18"/>
  <c r="E8" i="18"/>
  <c r="D7" i="18"/>
  <c r="E7" i="18"/>
  <c r="D6" i="18"/>
  <c r="E6" i="18"/>
  <c r="D5" i="18"/>
  <c r="E5" i="18"/>
  <c r="D4" i="18"/>
  <c r="E4" i="18"/>
  <c r="D3" i="18"/>
  <c r="E3" i="18"/>
  <c r="D2" i="18"/>
  <c r="E2" i="18"/>
</calcChain>
</file>

<file path=xl/sharedStrings.xml><?xml version="1.0" encoding="utf-8"?>
<sst xmlns="http://schemas.openxmlformats.org/spreadsheetml/2006/main" count="59" uniqueCount="20">
  <si>
    <t>Time</t>
  </si>
  <si>
    <t>Monthly sale (in thousands)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</si>
  <si>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</si>
  <si>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</si>
  <si>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</si>
  <si>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</si>
  <si>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</si>
  <si>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</si>
  <si>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</si>
  <si>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</si>
  <si>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</si>
  <si>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</si>
  <si>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</si>
  <si>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</si>
  <si>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 month moving average</t>
  </si>
  <si>
    <t>Seasonal index</t>
  </si>
  <si>
    <t>Seaonal index</t>
  </si>
  <si>
    <t>Month label</t>
  </si>
  <si>
    <t>Annual trend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</si>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</sst>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7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7" applyNumberFormat="1" applyFont="1"/>
    <xf numFmtId="0" fontId="4" fillId="2" borderId="0" xfId="0" applyFont="1" applyFill="1" applyBorder="1" applyAlignment="1">
      <alignment wrapText="1"/>
    </xf>
    <xf numFmtId="17" fontId="0" fillId="4" borderId="3" xfId="0" applyNumberFormat="1" applyFont="1" applyFill="1" applyBorder="1"/>
    <xf numFmtId="17" fontId="0" fillId="3" borderId="3" xfId="0" applyNumberFormat="1" applyFont="1" applyFill="1" applyBorder="1"/>
    <xf numFmtId="0" fontId="0" fillId="6" borderId="0" xfId="0" applyNumberFormat="1" applyFont="1" applyFill="1" applyBorder="1"/>
    <xf numFmtId="0" fontId="0" fillId="7" borderId="0" xfId="0" applyNumberFormat="1" applyFont="1" applyFill="1" applyBorder="1"/>
    <xf numFmtId="0" fontId="0" fillId="8" borderId="0" xfId="0" applyFill="1"/>
    <xf numFmtId="0" fontId="0" fillId="0" borderId="0" xfId="0" applyNumberFormat="1" applyFont="1" applyFill="1" applyBorder="1" applyAlignment="1">
      <alignment wrapText="1"/>
    </xf>
    <xf numFmtId="0" fontId="0" fillId="8" borderId="0" xfId="0" applyFill="1" applyBorder="1"/>
    <xf numFmtId="0" fontId="4" fillId="5" borderId="0" xfId="0" applyFont="1" applyFill="1" applyBorder="1" applyAlignment="1">
      <alignment wrapText="1"/>
    </xf>
    <xf numFmtId="0" fontId="0" fillId="8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165" fontId="3" fillId="0" borderId="0" xfId="7" applyNumberFormat="1" applyFont="1" applyFill="1" applyBorder="1"/>
    <xf numFmtId="0" fontId="0" fillId="8" borderId="0" xfId="0" applyFont="1" applyFill="1" applyBorder="1"/>
    <xf numFmtId="166" fontId="0" fillId="8" borderId="0" xfId="0" applyNumberFormat="1" applyFont="1" applyFill="1" applyBorder="1"/>
    <xf numFmtId="164" fontId="0" fillId="8" borderId="0" xfId="0" applyNumberFormat="1" applyFont="1" applyFill="1" applyBorder="1"/>
    <xf numFmtId="0" fontId="0" fillId="7" borderId="0" xfId="0" applyFont="1" applyFill="1" applyBorder="1"/>
    <xf numFmtId="166" fontId="0" fillId="7" borderId="0" xfId="0" applyNumberFormat="1" applyFont="1" applyFill="1" applyBorder="1"/>
    <xf numFmtId="164" fontId="0" fillId="7" borderId="0" xfId="0" applyNumberFormat="1" applyFont="1" applyFill="1" applyBorder="1"/>
    <xf numFmtId="0" fontId="0" fillId="8" borderId="2" xfId="0" applyNumberFormat="1" applyFont="1" applyFill="1" applyBorder="1"/>
    <xf numFmtId="0" fontId="0" fillId="8" borderId="1" xfId="0" applyNumberFormat="1" applyFont="1" applyFill="1" applyBorder="1"/>
    <xf numFmtId="0" fontId="0" fillId="8" borderId="0" xfId="0" applyFill="1" applyAlignment="1">
      <alignment wrapText="1"/>
    </xf>
    <xf numFmtId="17" fontId="0" fillId="3" borderId="0" xfId="0" applyNumberFormat="1" applyFont="1" applyFill="1" applyBorder="1"/>
    <xf numFmtId="17" fontId="0" fillId="0" borderId="0" xfId="0" applyNumberFormat="1" applyFont="1" applyFill="1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165" fontId="0" fillId="8" borderId="0" xfId="0" applyNumberFormat="1" applyFill="1"/>
    <xf numFmtId="2" fontId="0" fillId="8" borderId="0" xfId="0" applyNumberFormat="1" applyFill="1"/>
    <xf numFmtId="2" fontId="0" fillId="8" borderId="0" xfId="0" applyNumberFormat="1" applyFont="1" applyFill="1" applyBorder="1"/>
    <xf numFmtId="0" fontId="0" fillId="7" borderId="3" xfId="0" applyNumberFormat="1" applyFont="1" applyFill="1" applyBorder="1"/>
    <xf numFmtId="0" fontId="0" fillId="6" borderId="3" xfId="0" applyNumberFormat="1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165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Fill="1" applyBorder="1" applyAlignment="1">
      <alignment wrapText="1"/>
    </xf>
    <xf numFmtId="17" fontId="0" fillId="0" borderId="0" xfId="0" applyNumberFormat="1" applyFont="1" applyFill="1" applyBorder="1" applyAlignment="1">
      <alignment horizontal="center"/>
    </xf>
    <xf numFmtId="166" fontId="0" fillId="0" borderId="0" xfId="7" applyNumberFormat="1" applyFont="1" applyFill="1" applyBorder="1"/>
    <xf numFmtId="165" fontId="5" fillId="0" borderId="0" xfId="0" applyNumberFormat="1" applyFont="1" applyFill="1" applyBorder="1"/>
    <xf numFmtId="2" fontId="6" fillId="0" borderId="0" xfId="0" applyNumberFormat="1" applyFont="1" applyFill="1" applyBorder="1"/>
    <xf numFmtId="164" fontId="6" fillId="0" borderId="0" xfId="0" applyNumberFormat="1" applyFont="1" applyFill="1" applyBorder="1"/>
    <xf numFmtId="17" fontId="0" fillId="7" borderId="3" xfId="0" applyNumberFormat="1" applyFont="1" applyFill="1" applyBorder="1"/>
    <xf numFmtId="17" fontId="0" fillId="6" borderId="3" xfId="0" applyNumberFormat="1" applyFont="1" applyFill="1" applyBorder="1"/>
    <xf numFmtId="17" fontId="0" fillId="8" borderId="0" xfId="0" applyNumberFormat="1" applyFont="1" applyFill="1" applyBorder="1" applyAlignment="1">
      <alignment horizontal="center"/>
    </xf>
    <xf numFmtId="165" fontId="5" fillId="8" borderId="0" xfId="0" applyNumberFormat="1" applyFont="1" applyFill="1" applyBorder="1"/>
    <xf numFmtId="0" fontId="4" fillId="5" borderId="4" xfId="0" applyFont="1" applyFill="1" applyBorder="1" applyAlignment="1">
      <alignment wrapText="1"/>
    </xf>
    <xf numFmtId="164" fontId="6" fillId="8" borderId="0" xfId="0" applyNumberFormat="1" applyFont="1" applyFill="1" applyBorder="1"/>
  </cellXfs>
  <cellStyles count="30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Calibri"/>
        <scheme val="minor"/>
      </font>
      <numFmt numFmtId="165" formatCode="&quot;$&quot;#,##0"/>
      <fill>
        <patternFill patternType="none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2" formatCode="mmm\-yy"/>
      <fill>
        <patternFill patternType="none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theme="8" tint="0.39997558519241921"/>
        </top>
        <bottom/>
      </border>
    </dxf>
    <dxf>
      <border outline="0">
        <bottom style="thin">
          <color rgb="FF8EA9DB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&quot;$&quot;* #,##0_);_(&quot;$&quot;* \(#,##0\);_(&quot;$&quot;* &quot;-&quot;??_);_(@_)"/>
    </dxf>
    <dxf>
      <numFmt numFmtId="22" formatCode="mmm\-yy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Monthly sale (in 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data'!$A$2:$A$25</c:f>
              <c:numCache>
                <c:formatCode>mmm\-yy</c:formatCode>
                <c:ptCount val="2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</c:numCache>
            </c:numRef>
          </c:xVal>
          <c:yVal>
            <c:numRef>
              <c:f>'Raw data'!$B$2:$B$25</c:f>
              <c:numCache>
                <c:formatCode>_("$"* #,##0_);_("$"* \(#,##0\);_("$"* "-"??_);_(@_)</c:formatCode>
                <c:ptCount val="24"/>
                <c:pt idx="0">
                  <c:v>2080.0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2123.535546875</c:v>
                </c:pt>
                <c:pt idx="4">
                  <c:v>2272.079741210937</c:v>
                </c:pt>
                <c:pt idx="5">
                  <c:v>2260.980737976074</c:v>
                </c:pt>
                <c:pt idx="6">
                  <c:v>2130.242997200775</c:v>
                </c:pt>
                <c:pt idx="7">
                  <c:v>2639.871034665784</c:v>
                </c:pt>
                <c:pt idx="8">
                  <c:v>2749.869422599107</c:v>
                </c:pt>
                <c:pt idx="9">
                  <c:v>2300.242790381596</c:v>
                </c:pt>
                <c:pt idx="10">
                  <c:v>2690.995825261366</c:v>
                </c:pt>
                <c:pt idx="11">
                  <c:v>2442.133273077132</c:v>
                </c:pt>
                <c:pt idx="12">
                  <c:v>2441.659938990596</c:v>
                </c:pt>
                <c:pt idx="13">
                  <c:v>2465.580688227979</c:v>
                </c:pt>
                <c:pt idx="14">
                  <c:v>2849.900446830828</c:v>
                </c:pt>
                <c:pt idx="15">
                  <c:v>2522.624202416214</c:v>
                </c:pt>
                <c:pt idx="16">
                  <c:v>2683.757004946417</c:v>
                </c:pt>
                <c:pt idx="17">
                  <c:v>2613.303967508247</c:v>
                </c:pt>
                <c:pt idx="18">
                  <c:v>2487.2702671021</c:v>
                </c:pt>
                <c:pt idx="19">
                  <c:v>3033.661145440876</c:v>
                </c:pt>
                <c:pt idx="20">
                  <c:v>3148.481909758887</c:v>
                </c:pt>
                <c:pt idx="21">
                  <c:v>2711.737933630873</c:v>
                </c:pt>
                <c:pt idx="22">
                  <c:v>3067.434657801258</c:v>
                </c:pt>
                <c:pt idx="23">
                  <c:v>2807.577591023774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60800"/>
        <c:axId val="2081064320"/>
      </c:scatterChart>
      <c:valAx>
        <c:axId val="20810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4320"/>
        <c:crosses val="autoZero"/>
        <c:crossBetween val="midCat"/>
      </c:valAx>
      <c:valAx>
        <c:axId val="2081064320"/>
        <c:scaling>
          <c:orientation val="minMax"/>
          <c:max val="3500.0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8643577525"/>
          <c:y val="0.135392397247242"/>
          <c:w val="0.798781039215668"/>
          <c:h val="0.685767057678372"/>
        </c:manualLayout>
      </c:layout>
      <c:scatterChart>
        <c:scatterStyle val="lineMarker"/>
        <c:varyColors val="0"/>
        <c:ser>
          <c:idx val="2"/>
          <c:order val="0"/>
          <c:tx>
            <c:v>Actual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'Seasonal forecast communication'!$A$2:$A$25</c:f>
              <c:numCache>
                <c:formatCode>mmm\-yy</c:formatCode>
                <c:ptCount val="2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</c:numCache>
            </c:numRef>
          </c:xVal>
          <c:yVal>
            <c:numRef>
              <c:f>'Seasonal forecast communication'!$C$2:$C$25</c:f>
              <c:numCache>
                <c:formatCode>_("$"* #,##0_);_("$"* \(#,##0\);_("$"* "-"??_);_(@_)</c:formatCode>
                <c:ptCount val="24"/>
                <c:pt idx="0">
                  <c:v>2080.0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2123.535546875</c:v>
                </c:pt>
                <c:pt idx="4">
                  <c:v>2272.079741210937</c:v>
                </c:pt>
                <c:pt idx="5">
                  <c:v>2260.980737976074</c:v>
                </c:pt>
                <c:pt idx="6">
                  <c:v>2130.242997200775</c:v>
                </c:pt>
                <c:pt idx="7">
                  <c:v>2639.871034665784</c:v>
                </c:pt>
                <c:pt idx="8">
                  <c:v>2749.869422599107</c:v>
                </c:pt>
                <c:pt idx="9">
                  <c:v>2300.242790381596</c:v>
                </c:pt>
                <c:pt idx="10">
                  <c:v>2690.995825261366</c:v>
                </c:pt>
                <c:pt idx="11">
                  <c:v>2442.133273077132</c:v>
                </c:pt>
                <c:pt idx="12">
                  <c:v>2441.659938990596</c:v>
                </c:pt>
                <c:pt idx="13">
                  <c:v>2465.580688227979</c:v>
                </c:pt>
                <c:pt idx="14">
                  <c:v>2849.900446830828</c:v>
                </c:pt>
                <c:pt idx="15">
                  <c:v>2522.624202416214</c:v>
                </c:pt>
                <c:pt idx="16">
                  <c:v>2683.757004946417</c:v>
                </c:pt>
                <c:pt idx="17">
                  <c:v>2613.303967508247</c:v>
                </c:pt>
                <c:pt idx="18">
                  <c:v>2487.2702671021</c:v>
                </c:pt>
                <c:pt idx="19">
                  <c:v>3033.661145440876</c:v>
                </c:pt>
                <c:pt idx="20">
                  <c:v>3148.481909758887</c:v>
                </c:pt>
                <c:pt idx="21">
                  <c:v>2711.737933630873</c:v>
                </c:pt>
                <c:pt idx="22">
                  <c:v>3067.434657801258</c:v>
                </c:pt>
                <c:pt idx="23">
                  <c:v>2807.577591023774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'Seasonal forecast communication'!$F$1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'Seasonal forecast communication'!$A$2:$A$37</c:f>
              <c:numCache>
                <c:formatCode>mmm\-yy</c:formatCode>
                <c:ptCount val="36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  <c:pt idx="24">
                  <c:v>43101.0</c:v>
                </c:pt>
                <c:pt idx="25">
                  <c:v>43132.0</c:v>
                </c:pt>
                <c:pt idx="26">
                  <c:v>43160.0</c:v>
                </c:pt>
                <c:pt idx="27">
                  <c:v>43191.0</c:v>
                </c:pt>
                <c:pt idx="28">
                  <c:v>43221.0</c:v>
                </c:pt>
                <c:pt idx="29">
                  <c:v>43252.0</c:v>
                </c:pt>
                <c:pt idx="30">
                  <c:v>43282.0</c:v>
                </c:pt>
                <c:pt idx="31">
                  <c:v>43313.0</c:v>
                </c:pt>
                <c:pt idx="32">
                  <c:v>43344.0</c:v>
                </c:pt>
                <c:pt idx="33">
                  <c:v>43374.0</c:v>
                </c:pt>
                <c:pt idx="34">
                  <c:v>43405.0</c:v>
                </c:pt>
                <c:pt idx="35">
                  <c:v>43435.0</c:v>
                </c:pt>
              </c:numCache>
            </c:numRef>
          </c:xVal>
          <c:yVal>
            <c:numRef>
              <c:f>'Seasonal forecast communication'!$F$2:$F$37</c:f>
              <c:numCache>
                <c:formatCode>_("$"* #,##0.00_);_("$"* \(#,##0.00\);_("$"* "-"??_);_(@_)</c:formatCode>
                <c:ptCount val="36"/>
                <c:pt idx="24">
                  <c:v>2846.3264428916</c:v>
                </c:pt>
                <c:pt idx="25">
                  <c:v>2873.470583027326</c:v>
                </c:pt>
                <c:pt idx="26">
                  <c:v>3314.588213589332</c:v>
                </c:pt>
                <c:pt idx="27">
                  <c:v>2930.560860305136</c:v>
                </c:pt>
                <c:pt idx="28">
                  <c:v>3114.158271566771</c:v>
                </c:pt>
                <c:pt idx="29">
                  <c:v>3032.234659155229</c:v>
                </c:pt>
                <c:pt idx="30">
                  <c:v>2873.38261817594</c:v>
                </c:pt>
                <c:pt idx="31">
                  <c:v>3553.079064994843</c:v>
                </c:pt>
                <c:pt idx="32">
                  <c:v>3691.218066861697</c:v>
                </c:pt>
                <c:pt idx="33">
                  <c:v>3078.477508279224</c:v>
                </c:pt>
                <c:pt idx="34">
                  <c:v>3591.1750200151</c:v>
                </c:pt>
                <c:pt idx="35">
                  <c:v>3251.395399863604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'Seasonal forecast communication'!$D$1</c:f>
              <c:strCache>
                <c:ptCount val="1"/>
                <c:pt idx="0">
                  <c:v>Annual trend</c:v>
                </c:pt>
              </c:strCache>
            </c:strRef>
          </c:tx>
          <c:marker>
            <c:symbol val="none"/>
          </c:marker>
          <c:xVal>
            <c:numRef>
              <c:f>'Seasonal forecast communication'!$A$2:$A$37</c:f>
              <c:numCache>
                <c:formatCode>mmm\-yy</c:formatCode>
                <c:ptCount val="36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  <c:pt idx="24">
                  <c:v>43101.0</c:v>
                </c:pt>
                <c:pt idx="25">
                  <c:v>43132.0</c:v>
                </c:pt>
                <c:pt idx="26">
                  <c:v>43160.0</c:v>
                </c:pt>
                <c:pt idx="27">
                  <c:v>43191.0</c:v>
                </c:pt>
                <c:pt idx="28">
                  <c:v>43221.0</c:v>
                </c:pt>
                <c:pt idx="29">
                  <c:v>43252.0</c:v>
                </c:pt>
                <c:pt idx="30">
                  <c:v>43282.0</c:v>
                </c:pt>
                <c:pt idx="31">
                  <c:v>43313.0</c:v>
                </c:pt>
                <c:pt idx="32">
                  <c:v>43344.0</c:v>
                </c:pt>
                <c:pt idx="33">
                  <c:v>43374.0</c:v>
                </c:pt>
                <c:pt idx="34">
                  <c:v>43405.0</c:v>
                </c:pt>
                <c:pt idx="35">
                  <c:v>43435.0</c:v>
                </c:pt>
              </c:numCache>
            </c:numRef>
          </c:xVal>
          <c:yVal>
            <c:numRef>
              <c:f>'Seasonal forecast communication'!$D$2:$D$37</c:f>
              <c:numCache>
                <c:formatCode>"$"#,##0</c:formatCode>
                <c:ptCount val="36"/>
                <c:pt idx="0">
                  <c:v>2141.580999999998</c:v>
                </c:pt>
                <c:pt idx="1">
                  <c:v>2177.2713</c:v>
                </c:pt>
                <c:pt idx="2">
                  <c:v>2210.659</c:v>
                </c:pt>
                <c:pt idx="3">
                  <c:v>2246.349300000002</c:v>
                </c:pt>
                <c:pt idx="4">
                  <c:v>2280.888299999999</c:v>
                </c:pt>
                <c:pt idx="5">
                  <c:v>2316.578600000001</c:v>
                </c:pt>
                <c:pt idx="6">
                  <c:v>2351.117599999998</c:v>
                </c:pt>
                <c:pt idx="7">
                  <c:v>2386.8079</c:v>
                </c:pt>
                <c:pt idx="8">
                  <c:v>2422.498200000002</c:v>
                </c:pt>
                <c:pt idx="9">
                  <c:v>2457.037199999999</c:v>
                </c:pt>
                <c:pt idx="10">
                  <c:v>2492.727500000001</c:v>
                </c:pt>
                <c:pt idx="11">
                  <c:v>2527.266499999998</c:v>
                </c:pt>
                <c:pt idx="12">
                  <c:v>2562.9568</c:v>
                </c:pt>
                <c:pt idx="13">
                  <c:v>2598.647100000002</c:v>
                </c:pt>
                <c:pt idx="14">
                  <c:v>2630.883499999996</c:v>
                </c:pt>
                <c:pt idx="15">
                  <c:v>2666.573799999998</c:v>
                </c:pt>
                <c:pt idx="16">
                  <c:v>2701.112800000003</c:v>
                </c:pt>
                <c:pt idx="17">
                  <c:v>2736.803099999997</c:v>
                </c:pt>
                <c:pt idx="18">
                  <c:v>2771.342100000002</c:v>
                </c:pt>
                <c:pt idx="19">
                  <c:v>2807.032399999996</c:v>
                </c:pt>
                <c:pt idx="20">
                  <c:v>2842.722699999998</c:v>
                </c:pt>
                <c:pt idx="21">
                  <c:v>2877.261700000003</c:v>
                </c:pt>
                <c:pt idx="22">
                  <c:v>2912.951999999997</c:v>
                </c:pt>
                <c:pt idx="23">
                  <c:v>2947.491000000002</c:v>
                </c:pt>
                <c:pt idx="24">
                  <c:v>2983.181299999997</c:v>
                </c:pt>
                <c:pt idx="25">
                  <c:v>3018.871599999998</c:v>
                </c:pt>
                <c:pt idx="26">
                  <c:v>3051.108</c:v>
                </c:pt>
                <c:pt idx="27">
                  <c:v>3086.798300000002</c:v>
                </c:pt>
                <c:pt idx="28">
                  <c:v>3121.3373</c:v>
                </c:pt>
                <c:pt idx="29">
                  <c:v>3157.027600000001</c:v>
                </c:pt>
                <c:pt idx="30">
                  <c:v>3191.566599999998</c:v>
                </c:pt>
                <c:pt idx="31">
                  <c:v>3227.2569</c:v>
                </c:pt>
                <c:pt idx="32">
                  <c:v>3262.947200000002</c:v>
                </c:pt>
                <c:pt idx="33">
                  <c:v>3297.486199999999</c:v>
                </c:pt>
                <c:pt idx="34">
                  <c:v>3333.176500000001</c:v>
                </c:pt>
                <c:pt idx="35">
                  <c:v>3367.715499999998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38384"/>
        <c:axId val="2081144192"/>
      </c:scatterChart>
      <c:valAx>
        <c:axId val="20811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44192"/>
        <c:crosses val="autoZero"/>
        <c:crossBetween val="midCat"/>
      </c:valAx>
      <c:valAx>
        <c:axId val="2081144192"/>
        <c:scaling>
          <c:orientation val="minMax"/>
          <c:min val="20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Mothly sale (in thousands)</a:t>
                </a:r>
              </a:p>
            </c:rich>
          </c:tx>
          <c:layout>
            <c:manualLayout>
              <c:xMode val="edge"/>
              <c:yMode val="edge"/>
              <c:x val="0.011446628517247"/>
              <c:y val="0.1857455181011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3838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59321416998538"/>
          <c:y val="0.144106988018624"/>
          <c:w val="0.194568105969553"/>
          <c:h val="0.180109201779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8643577525"/>
          <c:y val="0.135392397247242"/>
          <c:w val="0.798781039215668"/>
          <c:h val="0.685767057678372"/>
        </c:manualLayout>
      </c:layout>
      <c:scatterChart>
        <c:scatterStyle val="lineMarker"/>
        <c:varyColors val="0"/>
        <c:ser>
          <c:idx val="2"/>
          <c:order val="0"/>
          <c:tx>
            <c:v>Actual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'Seasonal forecast communication'!$A$2:$A$25</c:f>
              <c:numCache>
                <c:formatCode>mmm\-yy</c:formatCode>
                <c:ptCount val="2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</c:numCache>
            </c:numRef>
          </c:xVal>
          <c:yVal>
            <c:numRef>
              <c:f>'Seasonal forecast communication'!$C$2:$C$25</c:f>
              <c:numCache>
                <c:formatCode>_("$"* #,##0_);_("$"* \(#,##0\);_("$"* "-"??_);_(@_)</c:formatCode>
                <c:ptCount val="24"/>
                <c:pt idx="0">
                  <c:v>2080.0</c:v>
                </c:pt>
                <c:pt idx="1">
                  <c:v>2067.5</c:v>
                </c:pt>
                <c:pt idx="2">
                  <c:v>2455.34375</c:v>
                </c:pt>
                <c:pt idx="3">
                  <c:v>2123.535546875</c:v>
                </c:pt>
                <c:pt idx="4">
                  <c:v>2272.079741210937</c:v>
                </c:pt>
                <c:pt idx="5">
                  <c:v>2260.980737976074</c:v>
                </c:pt>
                <c:pt idx="6">
                  <c:v>2130.242997200775</c:v>
                </c:pt>
                <c:pt idx="7">
                  <c:v>2639.871034665784</c:v>
                </c:pt>
                <c:pt idx="8">
                  <c:v>2749.869422599107</c:v>
                </c:pt>
                <c:pt idx="9">
                  <c:v>2300.242790381596</c:v>
                </c:pt>
                <c:pt idx="10">
                  <c:v>2690.995825261366</c:v>
                </c:pt>
                <c:pt idx="11">
                  <c:v>2442.133273077132</c:v>
                </c:pt>
                <c:pt idx="12">
                  <c:v>2441.659938990596</c:v>
                </c:pt>
                <c:pt idx="13">
                  <c:v>2465.580688227979</c:v>
                </c:pt>
                <c:pt idx="14">
                  <c:v>2849.900446830828</c:v>
                </c:pt>
                <c:pt idx="15">
                  <c:v>2522.624202416214</c:v>
                </c:pt>
                <c:pt idx="16">
                  <c:v>2683.757004946417</c:v>
                </c:pt>
                <c:pt idx="17">
                  <c:v>2613.303967508247</c:v>
                </c:pt>
                <c:pt idx="18">
                  <c:v>2487.2702671021</c:v>
                </c:pt>
                <c:pt idx="19">
                  <c:v>3033.661145440876</c:v>
                </c:pt>
                <c:pt idx="20">
                  <c:v>3148.481909758887</c:v>
                </c:pt>
                <c:pt idx="21">
                  <c:v>2711.737933630873</c:v>
                </c:pt>
                <c:pt idx="22">
                  <c:v>3067.434657801258</c:v>
                </c:pt>
                <c:pt idx="23">
                  <c:v>2807.577591023774</c:v>
                </c:pt>
              </c:numCache>
            </c:numRef>
          </c:yVal>
          <c:smooth val="0"/>
        </c:ser>
        <c:ser>
          <c:idx val="3"/>
          <c:order val="1"/>
          <c:tx>
            <c:v>Forecast (linear regression)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'Seasonal forecast communication'!$A$2:$A$38</c:f>
              <c:numCache>
                <c:formatCode>mmm\-yy</c:formatCode>
                <c:ptCount val="37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  <c:pt idx="15">
                  <c:v>42826.0</c:v>
                </c:pt>
                <c:pt idx="16">
                  <c:v>42856.0</c:v>
                </c:pt>
                <c:pt idx="17">
                  <c:v>42887.0</c:v>
                </c:pt>
                <c:pt idx="18">
                  <c:v>42917.0</c:v>
                </c:pt>
                <c:pt idx="19">
                  <c:v>42948.0</c:v>
                </c:pt>
                <c:pt idx="20">
                  <c:v>42979.0</c:v>
                </c:pt>
                <c:pt idx="21">
                  <c:v>43009.0</c:v>
                </c:pt>
                <c:pt idx="22">
                  <c:v>43040.0</c:v>
                </c:pt>
                <c:pt idx="23">
                  <c:v>43070.0</c:v>
                </c:pt>
                <c:pt idx="24">
                  <c:v>43101.0</c:v>
                </c:pt>
                <c:pt idx="25">
                  <c:v>43132.0</c:v>
                </c:pt>
                <c:pt idx="26">
                  <c:v>43160.0</c:v>
                </c:pt>
                <c:pt idx="27">
                  <c:v>43191.0</c:v>
                </c:pt>
                <c:pt idx="28">
                  <c:v>43221.0</c:v>
                </c:pt>
                <c:pt idx="29">
                  <c:v>43252.0</c:v>
                </c:pt>
                <c:pt idx="30">
                  <c:v>43282.0</c:v>
                </c:pt>
                <c:pt idx="31">
                  <c:v>43313.0</c:v>
                </c:pt>
                <c:pt idx="32">
                  <c:v>43344.0</c:v>
                </c:pt>
                <c:pt idx="33">
                  <c:v>43374.0</c:v>
                </c:pt>
                <c:pt idx="34">
                  <c:v>43405.0</c:v>
                </c:pt>
                <c:pt idx="35">
                  <c:v>43435.0</c:v>
                </c:pt>
              </c:numCache>
            </c:numRef>
          </c:xVal>
          <c:yVal>
            <c:numRef>
              <c:f>'Seasonal forecast communication'!$D$2:$D$38</c:f>
              <c:numCache>
                <c:formatCode>"$"#,##0</c:formatCode>
                <c:ptCount val="37"/>
                <c:pt idx="0">
                  <c:v>2141.580999999998</c:v>
                </c:pt>
                <c:pt idx="1">
                  <c:v>2177.2713</c:v>
                </c:pt>
                <c:pt idx="2">
                  <c:v>2210.659</c:v>
                </c:pt>
                <c:pt idx="3">
                  <c:v>2246.349300000002</c:v>
                </c:pt>
                <c:pt idx="4">
                  <c:v>2280.888299999999</c:v>
                </c:pt>
                <c:pt idx="5">
                  <c:v>2316.578600000001</c:v>
                </c:pt>
                <c:pt idx="6">
                  <c:v>2351.117599999998</c:v>
                </c:pt>
                <c:pt idx="7">
                  <c:v>2386.8079</c:v>
                </c:pt>
                <c:pt idx="8">
                  <c:v>2422.498200000002</c:v>
                </c:pt>
                <c:pt idx="9">
                  <c:v>2457.037199999999</c:v>
                </c:pt>
                <c:pt idx="10">
                  <c:v>2492.727500000001</c:v>
                </c:pt>
                <c:pt idx="11">
                  <c:v>2527.266499999998</c:v>
                </c:pt>
                <c:pt idx="12">
                  <c:v>2562.9568</c:v>
                </c:pt>
                <c:pt idx="13">
                  <c:v>2598.647100000002</c:v>
                </c:pt>
                <c:pt idx="14">
                  <c:v>2630.883499999996</c:v>
                </c:pt>
                <c:pt idx="15">
                  <c:v>2666.573799999998</c:v>
                </c:pt>
                <c:pt idx="16">
                  <c:v>2701.112800000003</c:v>
                </c:pt>
                <c:pt idx="17">
                  <c:v>2736.803099999997</c:v>
                </c:pt>
                <c:pt idx="18">
                  <c:v>2771.342100000002</c:v>
                </c:pt>
                <c:pt idx="19">
                  <c:v>2807.032399999996</c:v>
                </c:pt>
                <c:pt idx="20">
                  <c:v>2842.722699999998</c:v>
                </c:pt>
                <c:pt idx="21">
                  <c:v>2877.261700000003</c:v>
                </c:pt>
                <c:pt idx="22">
                  <c:v>2912.951999999997</c:v>
                </c:pt>
                <c:pt idx="23">
                  <c:v>2947.491000000002</c:v>
                </c:pt>
                <c:pt idx="24">
                  <c:v>2983.181299999997</c:v>
                </c:pt>
                <c:pt idx="25">
                  <c:v>3018.871599999998</c:v>
                </c:pt>
                <c:pt idx="26">
                  <c:v>3051.108</c:v>
                </c:pt>
                <c:pt idx="27">
                  <c:v>3086.798300000002</c:v>
                </c:pt>
                <c:pt idx="28">
                  <c:v>3121.3373</c:v>
                </c:pt>
                <c:pt idx="29">
                  <c:v>3157.027600000001</c:v>
                </c:pt>
                <c:pt idx="30">
                  <c:v>3191.566599999998</c:v>
                </c:pt>
                <c:pt idx="31">
                  <c:v>3227.2569</c:v>
                </c:pt>
                <c:pt idx="32">
                  <c:v>3262.947200000002</c:v>
                </c:pt>
                <c:pt idx="33">
                  <c:v>3297.486199999999</c:v>
                </c:pt>
                <c:pt idx="34">
                  <c:v>3333.176500000001</c:v>
                </c:pt>
                <c:pt idx="35">
                  <c:v>3367.715499999998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26928"/>
        <c:axId val="2082032480"/>
      </c:scatterChart>
      <c:valAx>
        <c:axId val="20820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32480"/>
        <c:crosses val="autoZero"/>
        <c:crossBetween val="midCat"/>
      </c:valAx>
      <c:valAx>
        <c:axId val="2082032480"/>
        <c:scaling>
          <c:orientation val="minMax"/>
          <c:max val="3500.0"/>
          <c:min val="200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Mothly sale (in thousands)</a:t>
                </a:r>
              </a:p>
            </c:rich>
          </c:tx>
          <c:layout>
            <c:manualLayout>
              <c:xMode val="edge"/>
              <c:yMode val="edge"/>
              <c:x val="0.011446628517247"/>
              <c:y val="0.1857455181011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2692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59321446264989"/>
          <c:y val="0.193177954345328"/>
          <c:w val="0.31093930718533"/>
          <c:h val="0.217706585052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9040004965932"/>
          <c:y val="0.136422351370713"/>
          <c:w val="0.914316216689914"/>
          <c:h val="0.799695988475226"/>
        </c:manualLayout>
      </c:layout>
      <c:lineChart>
        <c:grouping val="standard"/>
        <c:varyColors val="0"/>
        <c:ser>
          <c:idx val="0"/>
          <c:order val="0"/>
          <c:tx>
            <c:strRef>
              <c:f>'Seasonal forecast communication'!$J$7</c:f>
              <c:strCache>
                <c:ptCount val="1"/>
                <c:pt idx="0">
                  <c:v>Seasonal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'Seasonal forecast communication'!$H$8:$H$19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'Seasonal forecast communication'!$J$8:$J$19</c:f>
              <c:numCache>
                <c:formatCode>0.00</c:formatCode>
                <c:ptCount val="12"/>
                <c:pt idx="0">
                  <c:v>0.900304765119406</c:v>
                </c:pt>
                <c:pt idx="1">
                  <c:v>1.100959475830648</c:v>
                </c:pt>
                <c:pt idx="2">
                  <c:v>1.131252772604379</c:v>
                </c:pt>
                <c:pt idx="3">
                  <c:v>0.93358313623245</c:v>
                </c:pt>
                <c:pt idx="4">
                  <c:v>1.077403197824987</c:v>
                </c:pt>
                <c:pt idx="5">
                  <c:v>0.965460235540563</c:v>
                </c:pt>
                <c:pt idx="6">
                  <c:v>0.954124525683908</c:v>
                </c:pt>
                <c:pt idx="7">
                  <c:v>0.951835971767507</c:v>
                </c:pt>
                <c:pt idx="8">
                  <c:v>1.08635558413184</c:v>
                </c:pt>
                <c:pt idx="9">
                  <c:v>0.949385277394099</c:v>
                </c:pt>
                <c:pt idx="10">
                  <c:v>0.997700015171949</c:v>
                </c:pt>
                <c:pt idx="11">
                  <c:v>0.960471381103931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65200"/>
        <c:axId val="2082068496"/>
      </c:lineChart>
      <c:catAx>
        <c:axId val="20820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68496"/>
        <c:crosses val="autoZero"/>
        <c:auto val="1"/>
        <c:lblAlgn val="ctr"/>
        <c:lblOffset val="100"/>
        <c:noMultiLvlLbl val="0"/>
      </c:catAx>
      <c:valAx>
        <c:axId val="20820684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500238</xdr:colOff>
      <xdr:row>2</xdr:row>
      <xdr:rowOff>160870</xdr:rowOff>
    </xdr:from>
    <xdr:to>
      <xdr:col>8</xdr:col>
      <xdr:colOff>663221</xdr:colOff>
      <xdr:row>21</xdr:row>
      <xdr:rowOff>160870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142179</xdr:colOff>
      <xdr:row>40</xdr:row>
      <xdr:rowOff>31361</xdr:rowOff>
    </xdr:from>
    <xdr:to>
      <xdr:col>19</xdr:col>
      <xdr:colOff>231081</xdr:colOff>
      <xdr:row>63</xdr:row>
      <xdr:rowOff>103698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100844</xdr:colOff>
      <xdr:row>0</xdr:row>
      <xdr:rowOff>344225</xdr:rowOff>
    </xdr:from>
    <xdr:to>
      <xdr:col>19</xdr:col>
      <xdr:colOff>189746</xdr:colOff>
      <xdr:row>18</xdr:row>
      <xdr:rowOff>128995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137833</xdr:colOff>
      <xdr:row>19</xdr:row>
      <xdr:rowOff>93139</xdr:rowOff>
    </xdr:from>
    <xdr:to>
      <xdr:col>19</xdr:col>
      <xdr:colOff>156790</xdr:colOff>
      <xdr:row>39</xdr:row>
      <xdr:rowOff>15679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5" totalsRowShown="0" headerRowDxfId="16">
  <autoFilter ref="A1:B25"/>
  <tableColumns count="2">
    <tableColumn id="1" name="Time" dataDxfId="15"/>
    <tableColumn id="2" name="Monthly sale (in thousands)" dataDxfId="14" dataCellStyle="Currenc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754" displayName="Table754" ref="H7:J19" totalsRowShown="0" headerRowDxfId="13" dataDxfId="12" tableBorderDxfId="11">
  <autoFilter ref="H7:J19"/>
  <tableColumns count="3">
    <tableColumn id="1" name="Time" dataDxfId="10"/>
    <tableColumn id="2" name="12 month moving average" dataDxfId="9" dataCellStyle="Currency">
      <calculatedColumnFormula>(AVERAGE(C3:C14)+AVERAGE(C2:C13))/2</calculatedColumnFormula>
    </tableColumn>
    <tableColumn id="3" name="Seasonal index" dataDxfId="8">
      <calculatedColumnFormula>C8/I8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2" name="Table813" displayName="Table813" ref="B1:F43" totalsRowShown="0" headerRowDxfId="7" dataDxfId="6" tableBorderDxfId="5">
  <autoFilter ref="B1:F43"/>
  <tableColumns count="5">
    <tableColumn id="1" name="Month label" dataDxfId="4"/>
    <tableColumn id="2" name="Monthly sale (in thousands)" dataDxfId="3"/>
    <tableColumn id="3" name="Annual trend" dataDxfId="2"/>
    <tableColumn id="4" name="Seaonal index" dataDxfId="1"/>
    <tableColumn id="5" name="Forecas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Ruler="0" zoomScale="90" workbookViewId="0">
      <selection activeCell="Q55" sqref="Q55"/>
    </sheetView>
  </sheetViews>
  <sheetFormatPr baseColWidth="10" defaultColWidth="11" defaultRowHeight="16" x14ac:dyDescent="0.2"/>
  <cols>
    <col min="2" max="2" width="13.5" customWidth="1"/>
    <col min="3" max="11" width="11" style="11"/>
  </cols>
  <sheetData>
    <row r="1" spans="1:8" ht="37.5" customHeight="1" x14ac:dyDescent="0.25">
      <c r="A1" s="4" t="s">
        <v>0</v>
      </c>
      <c r="B1" s="4" t="s">
        <v>1</v>
      </c>
    </row>
    <row r="2" spans="1:8" x14ac:dyDescent="0.2">
      <c r="A2" s="1">
        <v>42370</v>
      </c>
      <c r="B2" s="5">
        <v>2080</v>
      </c>
    </row>
    <row r="3" spans="1:8" x14ac:dyDescent="0.2">
      <c r="A3" s="1">
        <v>42401</v>
      </c>
      <c r="B3" s="5">
        <v>2067.5</v>
      </c>
    </row>
    <row r="4" spans="1:8" x14ac:dyDescent="0.2">
      <c r="A4" s="1">
        <v>42430</v>
      </c>
      <c r="B4" s="5">
        <v>2455.34375</v>
      </c>
    </row>
    <row r="5" spans="1:8" x14ac:dyDescent="0.2">
      <c r="A5" s="1">
        <v>42461</v>
      </c>
      <c r="B5" s="5">
        <v>2123.5355468749999</v>
      </c>
    </row>
    <row r="6" spans="1:8" x14ac:dyDescent="0.2">
      <c r="A6" s="1">
        <v>42491</v>
      </c>
      <c r="B6" s="5">
        <v>2272.0797412109373</v>
      </c>
    </row>
    <row r="7" spans="1:8" x14ac:dyDescent="0.2">
      <c r="A7" s="1">
        <v>42522</v>
      </c>
      <c r="B7" s="5">
        <v>2260.9807379760741</v>
      </c>
    </row>
    <row r="8" spans="1:8" x14ac:dyDescent="0.2">
      <c r="A8" s="1">
        <v>42552</v>
      </c>
      <c r="B8" s="5">
        <v>2130.2429972007749</v>
      </c>
    </row>
    <row r="9" spans="1:8" x14ac:dyDescent="0.2">
      <c r="A9" s="1">
        <v>42583</v>
      </c>
      <c r="B9" s="5">
        <v>2639.8710346657845</v>
      </c>
    </row>
    <row r="10" spans="1:8" x14ac:dyDescent="0.2">
      <c r="A10" s="1">
        <v>42614</v>
      </c>
      <c r="B10" s="5">
        <v>2749.8694225991067</v>
      </c>
    </row>
    <row r="11" spans="1:8" x14ac:dyDescent="0.2">
      <c r="A11" s="1">
        <v>42644</v>
      </c>
      <c r="B11" s="5">
        <v>2300.2427903815956</v>
      </c>
    </row>
    <row r="12" spans="1:8" x14ac:dyDescent="0.2">
      <c r="A12" s="1">
        <v>42675</v>
      </c>
      <c r="B12" s="5">
        <v>2690.9958252613656</v>
      </c>
    </row>
    <row r="13" spans="1:8" x14ac:dyDescent="0.2">
      <c r="A13" s="1">
        <v>42705</v>
      </c>
      <c r="B13" s="5">
        <v>2442.1332730771323</v>
      </c>
    </row>
    <row r="14" spans="1:8" x14ac:dyDescent="0.2">
      <c r="A14" s="1">
        <v>42736</v>
      </c>
      <c r="B14" s="5">
        <v>2441.6599389905964</v>
      </c>
      <c r="H14" s="34"/>
    </row>
    <row r="15" spans="1:8" x14ac:dyDescent="0.2">
      <c r="A15" s="1">
        <v>42767</v>
      </c>
      <c r="B15" s="5">
        <v>2465.580688227979</v>
      </c>
      <c r="H15" s="34"/>
    </row>
    <row r="16" spans="1:8" x14ac:dyDescent="0.2">
      <c r="A16" s="1">
        <v>42795</v>
      </c>
      <c r="B16" s="5">
        <v>2849.9004468308285</v>
      </c>
      <c r="H16" s="34"/>
    </row>
    <row r="17" spans="1:8" x14ac:dyDescent="0.2">
      <c r="A17" s="1">
        <v>42826</v>
      </c>
      <c r="B17" s="5">
        <v>2522.6242024162138</v>
      </c>
      <c r="H17" s="34"/>
    </row>
    <row r="18" spans="1:8" x14ac:dyDescent="0.2">
      <c r="A18" s="1">
        <v>42856</v>
      </c>
      <c r="B18" s="5">
        <v>2683.7570049464166</v>
      </c>
      <c r="H18" s="34"/>
    </row>
    <row r="19" spans="1:8" x14ac:dyDescent="0.2">
      <c r="A19" s="1">
        <v>42887</v>
      </c>
      <c r="B19" s="5">
        <v>2613.3039675082468</v>
      </c>
      <c r="H19" s="34"/>
    </row>
    <row r="20" spans="1:8" x14ac:dyDescent="0.2">
      <c r="A20" s="1">
        <v>42917</v>
      </c>
      <c r="B20" s="5">
        <v>2487.2702671020998</v>
      </c>
      <c r="H20" s="34"/>
    </row>
    <row r="21" spans="1:8" x14ac:dyDescent="0.2">
      <c r="A21" s="1">
        <v>42948</v>
      </c>
      <c r="B21" s="5">
        <v>3033.6611454408758</v>
      </c>
      <c r="H21" s="34"/>
    </row>
    <row r="22" spans="1:8" x14ac:dyDescent="0.2">
      <c r="A22" s="1">
        <v>42979</v>
      </c>
      <c r="B22" s="5">
        <v>3148.4819097588866</v>
      </c>
      <c r="H22" s="34"/>
    </row>
    <row r="23" spans="1:8" x14ac:dyDescent="0.2">
      <c r="A23" s="1">
        <v>43009</v>
      </c>
      <c r="B23" s="5">
        <v>2711.7379336308727</v>
      </c>
      <c r="H23" s="34"/>
    </row>
    <row r="24" spans="1:8" x14ac:dyDescent="0.2">
      <c r="A24" s="1">
        <v>43040</v>
      </c>
      <c r="B24" s="5">
        <v>3067.4346578012587</v>
      </c>
      <c r="H24" s="34"/>
    </row>
    <row r="25" spans="1:8" x14ac:dyDescent="0.2">
      <c r="A25" s="1">
        <v>43070</v>
      </c>
      <c r="B25" s="5">
        <v>2807.5775910237744</v>
      </c>
      <c r="H25" s="34"/>
    </row>
    <row r="26" spans="1:8" x14ac:dyDescent="0.2">
      <c r="A26" s="11"/>
      <c r="B26" s="11"/>
    </row>
    <row r="27" spans="1:8" x14ac:dyDescent="0.2">
      <c r="A27" s="11"/>
      <c r="B27" s="11"/>
    </row>
    <row r="28" spans="1:8" x14ac:dyDescent="0.2">
      <c r="A28" s="11"/>
      <c r="B28" s="11"/>
    </row>
    <row r="29" spans="1:8" x14ac:dyDescent="0.2">
      <c r="A29" s="11"/>
      <c r="B29" s="11"/>
    </row>
    <row r="30" spans="1:8" x14ac:dyDescent="0.2">
      <c r="A30" s="11"/>
      <c r="B30" s="11"/>
    </row>
    <row r="31" spans="1:8" x14ac:dyDescent="0.2">
      <c r="A31" s="11"/>
      <c r="B31" s="11"/>
    </row>
    <row r="32" spans="1:8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  <row r="36" spans="1:2" x14ac:dyDescent="0.2">
      <c r="A36" s="11"/>
      <c r="B36" s="11"/>
    </row>
    <row r="37" spans="1:2" x14ac:dyDescent="0.2">
      <c r="A37" s="11"/>
      <c r="B37" s="11"/>
    </row>
    <row r="38" spans="1:2" x14ac:dyDescent="0.2">
      <c r="A38" s="11"/>
      <c r="B38" s="11"/>
    </row>
    <row r="39" spans="1:2" x14ac:dyDescent="0.2">
      <c r="A39" s="11"/>
      <c r="B39" s="11"/>
    </row>
    <row r="40" spans="1:2" x14ac:dyDescent="0.2">
      <c r="A40" s="11"/>
      <c r="B40" s="11"/>
    </row>
    <row r="41" spans="1:2" x14ac:dyDescent="0.2">
      <c r="A41" s="11"/>
      <c r="B41" s="11"/>
    </row>
    <row r="42" spans="1:2" x14ac:dyDescent="0.2">
      <c r="A42" s="11"/>
      <c r="B42" s="11"/>
    </row>
    <row r="43" spans="1:2" x14ac:dyDescent="0.2">
      <c r="A43" s="11"/>
      <c r="B43" s="11"/>
    </row>
    <row r="44" spans="1:2" x14ac:dyDescent="0.2">
      <c r="A44" s="11"/>
      <c r="B44" s="11"/>
    </row>
    <row r="45" spans="1:2" x14ac:dyDescent="0.2">
      <c r="A45" s="11"/>
      <c r="B45" s="11"/>
    </row>
    <row r="46" spans="1:2" x14ac:dyDescent="0.2">
      <c r="A46" s="11"/>
      <c r="B46" s="11"/>
    </row>
    <row r="47" spans="1:2" x14ac:dyDescent="0.2">
      <c r="A47" s="11"/>
      <c r="B47" s="11"/>
    </row>
    <row r="48" spans="1:2" x14ac:dyDescent="0.2">
      <c r="A48" s="11"/>
      <c r="B48" s="11"/>
    </row>
    <row r="49" spans="1:2" x14ac:dyDescent="0.2">
      <c r="A49" s="11"/>
      <c r="B49" s="11"/>
    </row>
    <row r="50" spans="1:2" x14ac:dyDescent="0.2">
      <c r="A50" s="11"/>
      <c r="B50" s="11"/>
    </row>
    <row r="51" spans="1:2" x14ac:dyDescent="0.2">
      <c r="A51" s="11"/>
      <c r="B51" s="11"/>
    </row>
    <row r="52" spans="1:2" x14ac:dyDescent="0.2">
      <c r="A52" s="11"/>
      <c r="B52" s="11"/>
    </row>
    <row r="53" spans="1:2" x14ac:dyDescent="0.2">
      <c r="A53" s="11"/>
      <c r="B53" s="11"/>
    </row>
    <row r="54" spans="1:2" x14ac:dyDescent="0.2">
      <c r="A54" s="11"/>
      <c r="B54" s="11"/>
    </row>
    <row r="55" spans="1:2" x14ac:dyDescent="0.2">
      <c r="A55" s="11"/>
      <c r="B55" s="11"/>
    </row>
    <row r="56" spans="1:2" x14ac:dyDescent="0.2">
      <c r="A56" s="11"/>
      <c r="B56" s="11"/>
    </row>
    <row r="57" spans="1:2" x14ac:dyDescent="0.2">
      <c r="A57" s="11"/>
      <c r="B57" s="11"/>
    </row>
    <row r="58" spans="1:2" x14ac:dyDescent="0.2">
      <c r="A58" s="11"/>
      <c r="B58" s="11"/>
    </row>
    <row r="59" spans="1:2" x14ac:dyDescent="0.2">
      <c r="A59" s="11"/>
      <c r="B59" s="11"/>
    </row>
    <row r="60" spans="1:2" x14ac:dyDescent="0.2">
      <c r="A60" s="11"/>
      <c r="B60" s="11"/>
    </row>
    <row r="61" spans="1:2" x14ac:dyDescent="0.2">
      <c r="A61" s="11"/>
      <c r="B61" s="11"/>
    </row>
    <row r="62" spans="1:2" x14ac:dyDescent="0.2">
      <c r="A62" s="11"/>
      <c r="B62" s="11"/>
    </row>
    <row r="63" spans="1:2" x14ac:dyDescent="0.2">
      <c r="A63" s="11"/>
      <c r="B63" s="11"/>
    </row>
    <row r="64" spans="1:2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68" spans="1:2" x14ac:dyDescent="0.2">
      <c r="A68" s="11"/>
      <c r="B68" s="11"/>
    </row>
    <row r="69" spans="1:2" x14ac:dyDescent="0.2">
      <c r="A69" s="11"/>
      <c r="B69" s="11"/>
    </row>
    <row r="70" spans="1:2" x14ac:dyDescent="0.2">
      <c r="A70" s="11"/>
      <c r="B70" s="11"/>
    </row>
    <row r="71" spans="1:2" x14ac:dyDescent="0.2">
      <c r="A71" s="11"/>
      <c r="B71" s="11"/>
    </row>
    <row r="72" spans="1:2" x14ac:dyDescent="0.2">
      <c r="A72" s="11"/>
      <c r="B72" s="11"/>
    </row>
    <row r="73" spans="1:2" x14ac:dyDescent="0.2">
      <c r="A73" s="11"/>
      <c r="B73" s="11"/>
    </row>
    <row r="74" spans="1:2" x14ac:dyDescent="0.2">
      <c r="A74" s="11"/>
      <c r="B74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showRuler="0" zoomScale="81" zoomScaleNormal="81" zoomScalePageLayoutView="81" workbookViewId="0">
      <selection activeCell="J1" sqref="J1"/>
    </sheetView>
  </sheetViews>
  <sheetFormatPr baseColWidth="10" defaultColWidth="11" defaultRowHeight="16" x14ac:dyDescent="0.2"/>
  <cols>
    <col min="2" max="2" width="14" style="31" customWidth="1"/>
    <col min="3" max="3" width="16.33203125" customWidth="1"/>
    <col min="4" max="4" width="14.33203125" style="3" customWidth="1"/>
    <col min="5" max="5" width="11.1640625" style="2" customWidth="1"/>
    <col min="6" max="6" width="12.83203125" customWidth="1"/>
    <col min="7" max="7" width="11" style="11"/>
    <col min="9" max="9" width="17.6640625" customWidth="1"/>
    <col min="10" max="10" width="17" customWidth="1"/>
    <col min="11" max="21" width="11" style="11"/>
  </cols>
  <sheetData>
    <row r="1" spans="1:21" s="4" customFormat="1" ht="54.75" customHeight="1" x14ac:dyDescent="0.25">
      <c r="A1" s="6" t="s">
        <v>0</v>
      </c>
      <c r="B1" s="38" t="s">
        <v>17</v>
      </c>
      <c r="C1" s="39" t="s">
        <v>1</v>
      </c>
      <c r="D1" s="40" t="s">
        <v>18</v>
      </c>
      <c r="E1" s="41" t="s">
        <v>16</v>
      </c>
      <c r="F1" s="39" t="s">
        <v>19</v>
      </c>
      <c r="G1" s="14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2">
      <c r="A2" s="29">
        <v>42370</v>
      </c>
      <c r="B2" s="42" t="s">
        <v>2</v>
      </c>
      <c r="C2" s="43">
        <v>2080</v>
      </c>
      <c r="D2" s="44">
        <f>1.1513*A2-46639</f>
        <v>2141.5809999999983</v>
      </c>
      <c r="E2" s="45">
        <f>VLOOKUP(B2,Table754[#All],3, FALSE)</f>
        <v>0.95412452568390782</v>
      </c>
      <c r="F2" s="46"/>
      <c r="G2" s="9"/>
      <c r="H2" s="11"/>
      <c r="I2" s="11"/>
      <c r="J2" s="11"/>
    </row>
    <row r="3" spans="1:21" x14ac:dyDescent="0.2">
      <c r="A3" s="7">
        <v>42401</v>
      </c>
      <c r="B3" s="42" t="s">
        <v>3</v>
      </c>
      <c r="C3" s="43">
        <v>2067.5</v>
      </c>
      <c r="D3" s="44">
        <f t="shared" ref="D3:D37" si="0">1.1513*A3-46639</f>
        <v>2177.2713000000003</v>
      </c>
      <c r="E3" s="45">
        <f>VLOOKUP(B3,Table754[#All],3, FALSE)</f>
        <v>0.95183597176750678</v>
      </c>
      <c r="F3" s="46"/>
      <c r="G3" s="36"/>
      <c r="H3" s="11"/>
      <c r="I3" s="11"/>
      <c r="J3" s="11"/>
    </row>
    <row r="4" spans="1:21" x14ac:dyDescent="0.2">
      <c r="A4" s="8">
        <v>42430</v>
      </c>
      <c r="B4" s="42" t="s">
        <v>4</v>
      </c>
      <c r="C4" s="43">
        <v>2455.34375</v>
      </c>
      <c r="D4" s="44">
        <f t="shared" si="0"/>
        <v>2210.6589999999997</v>
      </c>
      <c r="E4" s="45">
        <f>VLOOKUP(B4,Table754[#All],3, FALSE)</f>
        <v>1.0863555841318404</v>
      </c>
      <c r="F4" s="46"/>
      <c r="G4" s="37"/>
      <c r="H4" s="11"/>
      <c r="I4" s="11"/>
      <c r="J4" s="11"/>
    </row>
    <row r="5" spans="1:21" x14ac:dyDescent="0.2">
      <c r="A5" s="7">
        <v>42461</v>
      </c>
      <c r="B5" s="42" t="s">
        <v>5</v>
      </c>
      <c r="C5" s="43">
        <v>2123.5355468749999</v>
      </c>
      <c r="D5" s="44">
        <f t="shared" si="0"/>
        <v>2246.3493000000017</v>
      </c>
      <c r="E5" s="45">
        <f>VLOOKUP(B5,Table754[#All],3, FALSE)</f>
        <v>0.94938527739409928</v>
      </c>
      <c r="F5" s="46"/>
      <c r="G5" s="36"/>
      <c r="H5" s="11"/>
      <c r="I5" s="11"/>
      <c r="J5" s="11"/>
    </row>
    <row r="6" spans="1:21" x14ac:dyDescent="0.2">
      <c r="A6" s="8">
        <v>42491</v>
      </c>
      <c r="B6" s="42" t="s">
        <v>6</v>
      </c>
      <c r="C6" s="43">
        <v>2272.0797412109373</v>
      </c>
      <c r="D6" s="44">
        <f t="shared" si="0"/>
        <v>2280.8882999999987</v>
      </c>
      <c r="E6" s="45">
        <f>VLOOKUP(B6,Table754[#All],3, FALSE)</f>
        <v>0.99770001517194928</v>
      </c>
      <c r="F6" s="46"/>
      <c r="G6" s="37"/>
      <c r="H6" s="11"/>
      <c r="I6" s="11"/>
      <c r="J6" s="11"/>
    </row>
    <row r="7" spans="1:21" ht="32" x14ac:dyDescent="0.2">
      <c r="A7" s="7">
        <v>42522</v>
      </c>
      <c r="B7" s="42" t="s">
        <v>7</v>
      </c>
      <c r="C7" s="43">
        <v>2260.9807379760741</v>
      </c>
      <c r="D7" s="44">
        <f t="shared" si="0"/>
        <v>2316.5786000000007</v>
      </c>
      <c r="E7" s="45">
        <f>VLOOKUP(B7,Table754[#All],3, FALSE)</f>
        <v>0.96047138110393071</v>
      </c>
      <c r="F7" s="46"/>
      <c r="G7" s="36"/>
      <c r="H7" s="12" t="s">
        <v>0</v>
      </c>
      <c r="I7" s="12" t="s">
        <v>14</v>
      </c>
      <c r="J7" s="18" t="s">
        <v>15</v>
      </c>
    </row>
    <row r="8" spans="1:21" ht="32.25" customHeight="1" x14ac:dyDescent="0.2">
      <c r="A8" s="8">
        <v>42552</v>
      </c>
      <c r="B8" s="42" t="s">
        <v>8</v>
      </c>
      <c r="C8" s="43">
        <v>2130.2429972007749</v>
      </c>
      <c r="D8" s="44">
        <f t="shared" si="0"/>
        <v>2351.1175999999978</v>
      </c>
      <c r="E8" s="45">
        <f>VLOOKUP(B8,Table754[#All],3, FALSE)</f>
        <v>0.90030476511940605</v>
      </c>
      <c r="F8" s="46"/>
      <c r="G8" s="37"/>
      <c r="H8" s="30" t="s">
        <v>8</v>
      </c>
      <c r="I8" s="19">
        <f>(AVERAGE(C3:C14)+AVERAGE(C2:C13))/2</f>
        <v>2366.1354240619221</v>
      </c>
      <c r="J8" s="17">
        <f>C8/I8</f>
        <v>0.90030476511940605</v>
      </c>
    </row>
    <row r="9" spans="1:21" x14ac:dyDescent="0.2">
      <c r="A9" s="7">
        <v>42583</v>
      </c>
      <c r="B9" s="42" t="s">
        <v>9</v>
      </c>
      <c r="C9" s="43">
        <v>2639.8710346657845</v>
      </c>
      <c r="D9" s="44">
        <f t="shared" si="0"/>
        <v>2386.8078999999998</v>
      </c>
      <c r="E9" s="45">
        <f>VLOOKUP(B9,Table754[#All],3, FALSE)</f>
        <v>1.1009594758306482</v>
      </c>
      <c r="F9" s="46"/>
      <c r="G9" s="36"/>
      <c r="H9" s="30" t="s">
        <v>9</v>
      </c>
      <c r="I9" s="19">
        <f t="shared" ref="I9:I19" si="1">(AVERAGE(C4:C15)+AVERAGE(C3:C14))/2</f>
        <v>2397.7912835293628</v>
      </c>
      <c r="J9" s="17">
        <f>C9/I9</f>
        <v>1.1009594758306482</v>
      </c>
    </row>
    <row r="10" spans="1:21" x14ac:dyDescent="0.2">
      <c r="A10" s="8">
        <v>42614</v>
      </c>
      <c r="B10" s="42" t="s">
        <v>10</v>
      </c>
      <c r="C10" s="43">
        <v>2749.8694225991067</v>
      </c>
      <c r="D10" s="44">
        <f t="shared" si="0"/>
        <v>2422.4982000000018</v>
      </c>
      <c r="E10" s="45">
        <f>VLOOKUP(B10,Table754[#All],3, FALSE)</f>
        <v>1.1312527726043788</v>
      </c>
      <c r="F10" s="46"/>
      <c r="G10" s="37"/>
      <c r="H10" s="30" t="s">
        <v>10</v>
      </c>
      <c r="I10" s="19">
        <f t="shared" si="1"/>
        <v>2430.8178412401467</v>
      </c>
      <c r="J10" s="17">
        <f t="shared" ref="J10:J19" si="2">C10/I10</f>
        <v>1.1312527726043788</v>
      </c>
    </row>
    <row r="11" spans="1:21" x14ac:dyDescent="0.2">
      <c r="A11" s="7">
        <v>42644</v>
      </c>
      <c r="B11" s="42" t="s">
        <v>11</v>
      </c>
      <c r="C11" s="43">
        <v>2300.2427903815956</v>
      </c>
      <c r="D11" s="44">
        <f t="shared" si="0"/>
        <v>2457.0371999999988</v>
      </c>
      <c r="E11" s="45">
        <f>VLOOKUP(B11,Table754[#All],3, FALSE)</f>
        <v>0.93358313623245037</v>
      </c>
      <c r="F11" s="46"/>
      <c r="G11" s="36"/>
      <c r="H11" s="30" t="s">
        <v>11</v>
      </c>
      <c r="I11" s="19">
        <f t="shared" si="1"/>
        <v>2463.8863975889817</v>
      </c>
      <c r="J11" s="17">
        <f t="shared" si="2"/>
        <v>0.93358313623245037</v>
      </c>
    </row>
    <row r="12" spans="1:21" x14ac:dyDescent="0.2">
      <c r="A12" s="8">
        <v>42675</v>
      </c>
      <c r="B12" s="42" t="s">
        <v>12</v>
      </c>
      <c r="C12" s="43">
        <v>2690.9958252613656</v>
      </c>
      <c r="D12" s="44">
        <f t="shared" si="0"/>
        <v>2492.7275000000009</v>
      </c>
      <c r="E12" s="45">
        <f>VLOOKUP(B12,Table754[#All],3, FALSE)</f>
        <v>1.0774031978249872</v>
      </c>
      <c r="F12" s="46"/>
      <c r="G12" s="37"/>
      <c r="H12" s="30" t="s">
        <v>12</v>
      </c>
      <c r="I12" s="19">
        <f t="shared" si="1"/>
        <v>2497.668310892177</v>
      </c>
      <c r="J12" s="17">
        <f t="shared" si="2"/>
        <v>1.0774031978249872</v>
      </c>
    </row>
    <row r="13" spans="1:21" ht="19.5" customHeight="1" x14ac:dyDescent="0.2">
      <c r="A13" s="7">
        <v>42705</v>
      </c>
      <c r="B13" s="42" t="s">
        <v>13</v>
      </c>
      <c r="C13" s="43">
        <v>2442.1332730771323</v>
      </c>
      <c r="D13" s="44">
        <f t="shared" si="0"/>
        <v>2527.2664999999979</v>
      </c>
      <c r="E13" s="45">
        <f>VLOOKUP(B13,Table754[#All],3, FALSE)</f>
        <v>0.96546023554056315</v>
      </c>
      <c r="F13" s="46"/>
      <c r="G13" s="10"/>
      <c r="H13" s="30" t="s">
        <v>13</v>
      </c>
      <c r="I13" s="19">
        <f t="shared" si="1"/>
        <v>2529.5016647783291</v>
      </c>
      <c r="J13" s="17">
        <f t="shared" si="2"/>
        <v>0.96546023554056315</v>
      </c>
    </row>
    <row r="14" spans="1:21" x14ac:dyDescent="0.2">
      <c r="A14" s="8">
        <v>42736</v>
      </c>
      <c r="B14" s="42" t="s">
        <v>2</v>
      </c>
      <c r="C14" s="43">
        <v>2441.6599389905964</v>
      </c>
      <c r="D14" s="44">
        <f t="shared" si="0"/>
        <v>2562.9567999999999</v>
      </c>
      <c r="E14" s="45">
        <f>VLOOKUP(B14,Table754[#All],3, FALSE)</f>
        <v>0.95412452568390782</v>
      </c>
      <c r="F14" s="46"/>
      <c r="G14" s="9"/>
      <c r="H14" s="30" t="s">
        <v>2</v>
      </c>
      <c r="I14" s="19">
        <f t="shared" si="1"/>
        <v>2559.0579355880582</v>
      </c>
      <c r="J14" s="17">
        <f t="shared" si="2"/>
        <v>0.95412452568390782</v>
      </c>
    </row>
    <row r="15" spans="1:21" x14ac:dyDescent="0.2">
      <c r="A15" s="7">
        <v>42767</v>
      </c>
      <c r="B15" s="42" t="s">
        <v>3</v>
      </c>
      <c r="C15" s="43">
        <v>2465.580688227979</v>
      </c>
      <c r="D15" s="44">
        <f t="shared" si="0"/>
        <v>2598.647100000002</v>
      </c>
      <c r="E15" s="45">
        <f>VLOOKUP(B15,Table754[#All],3, FALSE)</f>
        <v>0.95183597176750678</v>
      </c>
      <c r="F15" s="46"/>
      <c r="G15" s="36"/>
      <c r="H15" s="30" t="s">
        <v>3</v>
      </c>
      <c r="I15" s="19">
        <f t="shared" si="1"/>
        <v>2590.3419931162425</v>
      </c>
      <c r="J15" s="17">
        <f t="shared" si="2"/>
        <v>0.95183597176750678</v>
      </c>
    </row>
    <row r="16" spans="1:21" x14ac:dyDescent="0.2">
      <c r="A16" s="8">
        <v>42795</v>
      </c>
      <c r="B16" s="42" t="s">
        <v>4</v>
      </c>
      <c r="C16" s="43">
        <v>2849.9004468308285</v>
      </c>
      <c r="D16" s="44">
        <f t="shared" si="0"/>
        <v>2630.8834999999963</v>
      </c>
      <c r="E16" s="45">
        <f>VLOOKUP(B16,Table754[#All],3, FALSE)</f>
        <v>1.0863555841318404</v>
      </c>
      <c r="F16" s="46"/>
      <c r="G16" s="37"/>
      <c r="H16" s="30" t="s">
        <v>4</v>
      </c>
      <c r="I16" s="19">
        <f t="shared" si="1"/>
        <v>2623.3587680301957</v>
      </c>
      <c r="J16" s="17">
        <f t="shared" si="2"/>
        <v>1.0863555841318404</v>
      </c>
    </row>
    <row r="17" spans="1:10" x14ac:dyDescent="0.2">
      <c r="A17" s="7">
        <v>42826</v>
      </c>
      <c r="B17" s="42" t="s">
        <v>5</v>
      </c>
      <c r="C17" s="43">
        <v>2522.6242024162138</v>
      </c>
      <c r="D17" s="44">
        <f t="shared" si="0"/>
        <v>2666.5737999999983</v>
      </c>
      <c r="E17" s="45">
        <f>VLOOKUP(B17,Table754[#All],3, FALSE)</f>
        <v>0.94938527739409928</v>
      </c>
      <c r="F17" s="46"/>
      <c r="G17" s="36"/>
      <c r="H17" s="30" t="s">
        <v>5</v>
      </c>
      <c r="I17" s="19">
        <f t="shared" si="1"/>
        <v>2657.1132526305728</v>
      </c>
      <c r="J17" s="17">
        <f t="shared" si="2"/>
        <v>0.94938527739409928</v>
      </c>
    </row>
    <row r="18" spans="1:10" x14ac:dyDescent="0.2">
      <c r="A18" s="8">
        <v>42856</v>
      </c>
      <c r="B18" s="42" t="s">
        <v>6</v>
      </c>
      <c r="C18" s="43">
        <v>2683.7570049464166</v>
      </c>
      <c r="D18" s="44">
        <f t="shared" si="0"/>
        <v>2701.1128000000026</v>
      </c>
      <c r="E18" s="45">
        <f>VLOOKUP(B18,Table754[#All],3, FALSE)</f>
        <v>0.99770001517194928</v>
      </c>
      <c r="F18" s="46"/>
      <c r="G18" s="37"/>
      <c r="H18" s="30" t="s">
        <v>6</v>
      </c>
      <c r="I18" s="19">
        <f t="shared" si="1"/>
        <v>2689.9438349551219</v>
      </c>
      <c r="J18" s="17">
        <f t="shared" si="2"/>
        <v>0.99770001517194928</v>
      </c>
    </row>
    <row r="19" spans="1:10" x14ac:dyDescent="0.2">
      <c r="A19" s="7">
        <v>42887</v>
      </c>
      <c r="B19" s="42" t="s">
        <v>7</v>
      </c>
      <c r="C19" s="43">
        <v>2613.3039675082468</v>
      </c>
      <c r="D19" s="44">
        <f t="shared" si="0"/>
        <v>2736.8030999999974</v>
      </c>
      <c r="E19" s="45">
        <f>VLOOKUP(B19,Table754[#All],3, FALSE)</f>
        <v>0.96047138110393071</v>
      </c>
      <c r="F19" s="46"/>
      <c r="G19" s="36"/>
      <c r="H19" s="30" t="s">
        <v>7</v>
      </c>
      <c r="I19" s="19">
        <f t="shared" si="1"/>
        <v>2720.8556328920604</v>
      </c>
      <c r="J19" s="17">
        <f t="shared" si="2"/>
        <v>0.96047138110393071</v>
      </c>
    </row>
    <row r="20" spans="1:10" x14ac:dyDescent="0.2">
      <c r="A20" s="8">
        <v>42917</v>
      </c>
      <c r="B20" s="42" t="s">
        <v>8</v>
      </c>
      <c r="C20" s="43">
        <v>2487.2702671020998</v>
      </c>
      <c r="D20" s="44">
        <f t="shared" si="0"/>
        <v>2771.3421000000017</v>
      </c>
      <c r="E20" s="45">
        <f>VLOOKUP(B20,Table754[#All],3, FALSE)</f>
        <v>0.90030476511940605</v>
      </c>
      <c r="F20" s="46"/>
      <c r="G20" s="37"/>
      <c r="H20" s="11"/>
      <c r="I20" s="11"/>
      <c r="J20" s="11"/>
    </row>
    <row r="21" spans="1:10" x14ac:dyDescent="0.2">
      <c r="A21" s="7">
        <v>42948</v>
      </c>
      <c r="B21" s="42" t="s">
        <v>9</v>
      </c>
      <c r="C21" s="43">
        <v>3033.6611454408758</v>
      </c>
      <c r="D21" s="44">
        <f t="shared" si="0"/>
        <v>2807.0323999999964</v>
      </c>
      <c r="E21" s="45">
        <f>VLOOKUP(B21,Table754[#All],3, FALSE)</f>
        <v>1.1009594758306482</v>
      </c>
      <c r="F21" s="46"/>
      <c r="G21" s="36"/>
      <c r="H21" s="20"/>
      <c r="I21" s="21"/>
      <c r="J21" s="22"/>
    </row>
    <row r="22" spans="1:10" x14ac:dyDescent="0.2">
      <c r="A22" s="8">
        <v>42979</v>
      </c>
      <c r="B22" s="42" t="s">
        <v>10</v>
      </c>
      <c r="C22" s="43">
        <v>3148.4819097588866</v>
      </c>
      <c r="D22" s="44">
        <f t="shared" si="0"/>
        <v>2842.7226999999984</v>
      </c>
      <c r="E22" s="45">
        <f>VLOOKUP(B22,Table754[#All],3, FALSE)</f>
        <v>1.1312527726043788</v>
      </c>
      <c r="F22" s="46"/>
      <c r="G22" s="37"/>
      <c r="H22" s="23"/>
      <c r="I22" s="24"/>
      <c r="J22" s="25"/>
    </row>
    <row r="23" spans="1:10" x14ac:dyDescent="0.2">
      <c r="A23" s="7">
        <v>43009</v>
      </c>
      <c r="B23" s="42" t="s">
        <v>11</v>
      </c>
      <c r="C23" s="43">
        <v>2711.7379336308727</v>
      </c>
      <c r="D23" s="44">
        <f t="shared" si="0"/>
        <v>2877.2617000000027</v>
      </c>
      <c r="E23" s="45">
        <f>VLOOKUP(B23,Table754[#All],3, FALSE)</f>
        <v>0.93358313623245037</v>
      </c>
      <c r="F23" s="46"/>
      <c r="G23" s="36"/>
      <c r="H23" s="20"/>
      <c r="I23" s="21"/>
      <c r="J23" s="22"/>
    </row>
    <row r="24" spans="1:10" x14ac:dyDescent="0.2">
      <c r="A24" s="8">
        <v>43040</v>
      </c>
      <c r="B24" s="42" t="s">
        <v>12</v>
      </c>
      <c r="C24" s="43">
        <v>3067.4346578012587</v>
      </c>
      <c r="D24" s="44">
        <f t="shared" si="0"/>
        <v>2912.9519999999975</v>
      </c>
      <c r="E24" s="45">
        <f>VLOOKUP(B24,Table754[#All],3, FALSE)</f>
        <v>1.0774031978249872</v>
      </c>
      <c r="F24" s="46"/>
      <c r="G24" s="37"/>
      <c r="H24" s="23"/>
      <c r="I24" s="24"/>
      <c r="J24" s="25"/>
    </row>
    <row r="25" spans="1:10" x14ac:dyDescent="0.2">
      <c r="A25" s="7">
        <v>43070</v>
      </c>
      <c r="B25" s="42" t="s">
        <v>13</v>
      </c>
      <c r="C25" s="43">
        <v>2807.5775910237744</v>
      </c>
      <c r="D25" s="44">
        <f t="shared" si="0"/>
        <v>2947.4910000000018</v>
      </c>
      <c r="E25" s="45">
        <f>VLOOKUP(B25,Table754[#All],3, FALSE)</f>
        <v>0.96546023554056315</v>
      </c>
      <c r="F25" s="46"/>
      <c r="G25" s="36"/>
      <c r="H25" s="20"/>
      <c r="I25" s="21"/>
      <c r="J25" s="22"/>
    </row>
    <row r="26" spans="1:10" x14ac:dyDescent="0.2">
      <c r="A26" s="8">
        <v>43101</v>
      </c>
      <c r="B26" s="42" t="s">
        <v>2</v>
      </c>
      <c r="C26" s="16"/>
      <c r="D26" s="44">
        <f t="shared" si="0"/>
        <v>2983.1812999999966</v>
      </c>
      <c r="E26" s="45">
        <f>VLOOKUP(B26,Table754[#All],3, FALSE)</f>
        <v>0.95412452568390782</v>
      </c>
      <c r="F26" s="46">
        <f t="shared" ref="F26:F37" si="3">D26*E26</f>
        <v>2846.3264428916004</v>
      </c>
      <c r="G26" s="37"/>
      <c r="H26" s="15"/>
      <c r="I26" s="15"/>
      <c r="J26" s="13"/>
    </row>
    <row r="27" spans="1:10" x14ac:dyDescent="0.2">
      <c r="A27" s="7">
        <v>43132</v>
      </c>
      <c r="B27" s="42" t="s">
        <v>3</v>
      </c>
      <c r="C27" s="16"/>
      <c r="D27" s="44">
        <f t="shared" si="0"/>
        <v>3018.8715999999986</v>
      </c>
      <c r="E27" s="45">
        <f>VLOOKUP(B27,Table754[#All],3, FALSE)</f>
        <v>0.95183597176750678</v>
      </c>
      <c r="F27" s="46">
        <f t="shared" si="3"/>
        <v>2873.4705830273265</v>
      </c>
      <c r="G27" s="36"/>
      <c r="H27" s="15"/>
      <c r="I27" s="15"/>
      <c r="J27" s="13"/>
    </row>
    <row r="28" spans="1:10" x14ac:dyDescent="0.2">
      <c r="A28" s="8">
        <v>43160</v>
      </c>
      <c r="B28" s="42" t="s">
        <v>4</v>
      </c>
      <c r="C28" s="16"/>
      <c r="D28" s="44">
        <f t="shared" si="0"/>
        <v>3051.1080000000002</v>
      </c>
      <c r="E28" s="45">
        <f>VLOOKUP(B28,Table754[#All],3, FALSE)</f>
        <v>1.0863555841318404</v>
      </c>
      <c r="F28" s="46">
        <f t="shared" si="3"/>
        <v>3314.5882135893316</v>
      </c>
      <c r="G28" s="37"/>
      <c r="H28" s="26"/>
      <c r="I28" s="26"/>
      <c r="J28" s="11"/>
    </row>
    <row r="29" spans="1:10" x14ac:dyDescent="0.2">
      <c r="A29" s="7">
        <v>43191</v>
      </c>
      <c r="B29" s="42" t="s">
        <v>5</v>
      </c>
      <c r="C29" s="16"/>
      <c r="D29" s="44">
        <f t="shared" si="0"/>
        <v>3086.7983000000022</v>
      </c>
      <c r="E29" s="45">
        <f>VLOOKUP(B29,Table754[#All],3, FALSE)</f>
        <v>0.94938527739409928</v>
      </c>
      <c r="F29" s="46">
        <f t="shared" si="3"/>
        <v>2930.560860305136</v>
      </c>
      <c r="G29" s="36"/>
      <c r="H29" s="27"/>
      <c r="I29" s="27"/>
      <c r="J29" s="11"/>
    </row>
    <row r="30" spans="1:10" x14ac:dyDescent="0.2">
      <c r="A30" s="8">
        <v>43221</v>
      </c>
      <c r="B30" s="42" t="s">
        <v>6</v>
      </c>
      <c r="C30" s="16"/>
      <c r="D30" s="44">
        <f t="shared" si="0"/>
        <v>3121.3372999999992</v>
      </c>
      <c r="E30" s="45">
        <f>VLOOKUP(B30,Table754[#All],3, FALSE)</f>
        <v>0.99770001517194928</v>
      </c>
      <c r="F30" s="46">
        <f t="shared" si="3"/>
        <v>3114.1582715667705</v>
      </c>
      <c r="G30" s="37"/>
      <c r="H30" s="27"/>
      <c r="I30" s="27"/>
      <c r="J30" s="11"/>
    </row>
    <row r="31" spans="1:10" x14ac:dyDescent="0.2">
      <c r="A31" s="7">
        <v>43252</v>
      </c>
      <c r="B31" s="42" t="s">
        <v>7</v>
      </c>
      <c r="C31" s="16"/>
      <c r="D31" s="44">
        <f t="shared" si="0"/>
        <v>3157.0276000000013</v>
      </c>
      <c r="E31" s="45">
        <f>VLOOKUP(B31,Table754[#All],3, FALSE)</f>
        <v>0.96047138110393071</v>
      </c>
      <c r="F31" s="46">
        <f t="shared" si="3"/>
        <v>3032.2346591552291</v>
      </c>
      <c r="G31" s="36"/>
      <c r="H31" s="27"/>
      <c r="I31" s="27"/>
      <c r="J31" s="11"/>
    </row>
    <row r="32" spans="1:10" x14ac:dyDescent="0.2">
      <c r="A32" s="8">
        <v>43282</v>
      </c>
      <c r="B32" s="42" t="s">
        <v>8</v>
      </c>
      <c r="C32" s="16"/>
      <c r="D32" s="44">
        <f t="shared" si="0"/>
        <v>3191.5665999999983</v>
      </c>
      <c r="E32" s="45">
        <f>VLOOKUP(B32,Table754[#All],3, FALSE)</f>
        <v>0.90030476511940605</v>
      </c>
      <c r="F32" s="46">
        <f>D32*E32</f>
        <v>2873.38261817594</v>
      </c>
      <c r="G32" s="37"/>
      <c r="H32" s="27"/>
      <c r="I32" s="27"/>
      <c r="J32" s="11"/>
    </row>
    <row r="33" spans="1:10" x14ac:dyDescent="0.2">
      <c r="A33" s="7">
        <v>43313</v>
      </c>
      <c r="B33" s="42" t="s">
        <v>9</v>
      </c>
      <c r="C33" s="16"/>
      <c r="D33" s="44">
        <f t="shared" si="0"/>
        <v>3227.2569000000003</v>
      </c>
      <c r="E33" s="45">
        <f>VLOOKUP(B33,Table754[#All],3, FALSE)</f>
        <v>1.1009594758306482</v>
      </c>
      <c r="F33" s="46">
        <f t="shared" si="3"/>
        <v>3553.0790649948431</v>
      </c>
      <c r="G33" s="36"/>
      <c r="H33" s="27"/>
      <c r="I33" s="27"/>
      <c r="J33" s="11"/>
    </row>
    <row r="34" spans="1:10" x14ac:dyDescent="0.2">
      <c r="A34" s="8">
        <v>43344</v>
      </c>
      <c r="B34" s="42" t="s">
        <v>10</v>
      </c>
      <c r="C34" s="16"/>
      <c r="D34" s="44">
        <f t="shared" si="0"/>
        <v>3262.9472000000023</v>
      </c>
      <c r="E34" s="45">
        <f>VLOOKUP(B34,Table754[#All],3, FALSE)</f>
        <v>1.1312527726043788</v>
      </c>
      <c r="F34" s="46">
        <f t="shared" si="3"/>
        <v>3691.2180668616975</v>
      </c>
      <c r="G34" s="37"/>
      <c r="H34" s="27"/>
      <c r="I34" s="27"/>
      <c r="J34" s="11"/>
    </row>
    <row r="35" spans="1:10" x14ac:dyDescent="0.2">
      <c r="A35" s="7">
        <v>43374</v>
      </c>
      <c r="B35" s="42" t="s">
        <v>11</v>
      </c>
      <c r="C35" s="16"/>
      <c r="D35" s="44">
        <f t="shared" si="0"/>
        <v>3297.4861999999994</v>
      </c>
      <c r="E35" s="45">
        <f>VLOOKUP(B35,Table754[#All],3, FALSE)</f>
        <v>0.93358313623245037</v>
      </c>
      <c r="F35" s="46">
        <f t="shared" si="3"/>
        <v>3078.4775082792244</v>
      </c>
      <c r="G35" s="36"/>
      <c r="H35" s="27"/>
      <c r="I35" s="27"/>
      <c r="J35" s="11"/>
    </row>
    <row r="36" spans="1:10" x14ac:dyDescent="0.2">
      <c r="A36" s="8">
        <v>43405</v>
      </c>
      <c r="B36" s="42" t="s">
        <v>12</v>
      </c>
      <c r="C36" s="16"/>
      <c r="D36" s="44">
        <f t="shared" si="0"/>
        <v>3333.1765000000014</v>
      </c>
      <c r="E36" s="45">
        <f>VLOOKUP(B36,Table754[#All],3, FALSE)</f>
        <v>1.0774031978249872</v>
      </c>
      <c r="F36" s="46">
        <f t="shared" si="3"/>
        <v>3591.1750200151</v>
      </c>
      <c r="G36" s="37"/>
      <c r="H36" s="27"/>
      <c r="I36" s="27"/>
      <c r="J36" s="11"/>
    </row>
    <row r="37" spans="1:10" x14ac:dyDescent="0.2">
      <c r="A37" s="7">
        <v>43435</v>
      </c>
      <c r="B37" s="42" t="s">
        <v>13</v>
      </c>
      <c r="C37" s="16"/>
      <c r="D37" s="44">
        <f t="shared" si="0"/>
        <v>3367.7154999999984</v>
      </c>
      <c r="E37" s="45">
        <f>VLOOKUP(B37,Table754[#All],3, FALSE)</f>
        <v>0.96546023554056315</v>
      </c>
      <c r="F37" s="46">
        <f t="shared" si="3"/>
        <v>3251.3953998636039</v>
      </c>
      <c r="G37" s="36"/>
      <c r="H37" s="27"/>
      <c r="I37" s="27"/>
      <c r="J37" s="11"/>
    </row>
    <row r="38" spans="1:10" x14ac:dyDescent="0.2">
      <c r="A38" s="48"/>
      <c r="B38" s="49"/>
      <c r="C38" s="20"/>
      <c r="D38" s="50"/>
      <c r="E38" s="35"/>
      <c r="F38" s="15"/>
      <c r="G38" s="37"/>
      <c r="H38" s="27"/>
      <c r="I38" s="27"/>
      <c r="J38" s="11"/>
    </row>
    <row r="39" spans="1:10" ht="17" thickBot="1" x14ac:dyDescent="0.25">
      <c r="A39" s="47"/>
      <c r="B39" s="49"/>
      <c r="C39" s="20"/>
      <c r="D39" s="50"/>
      <c r="E39" s="35"/>
      <c r="F39" s="15"/>
      <c r="G39" s="36"/>
      <c r="H39" s="14"/>
      <c r="I39" s="51"/>
      <c r="J39" s="11"/>
    </row>
    <row r="40" spans="1:10" ht="17" thickTop="1" x14ac:dyDescent="0.2">
      <c r="A40" s="48"/>
      <c r="B40" s="49"/>
      <c r="C40" s="20"/>
      <c r="D40" s="50"/>
      <c r="E40" s="35"/>
      <c r="F40" s="15"/>
      <c r="G40" s="37"/>
      <c r="H40" s="48"/>
      <c r="I40" s="52"/>
      <c r="J40" s="11"/>
    </row>
    <row r="41" spans="1:10" x14ac:dyDescent="0.2">
      <c r="A41" s="47"/>
      <c r="B41" s="49"/>
      <c r="C41" s="20"/>
      <c r="D41" s="50"/>
      <c r="E41" s="35"/>
      <c r="F41" s="15"/>
      <c r="G41" s="36"/>
      <c r="H41" s="47"/>
      <c r="I41" s="52"/>
      <c r="J41" s="11"/>
    </row>
    <row r="42" spans="1:10" x14ac:dyDescent="0.2">
      <c r="A42" s="48"/>
      <c r="B42" s="49"/>
      <c r="C42" s="20"/>
      <c r="D42" s="50"/>
      <c r="E42" s="35"/>
      <c r="F42" s="15"/>
      <c r="G42" s="37"/>
      <c r="H42" s="48"/>
      <c r="I42" s="52"/>
      <c r="J42" s="11"/>
    </row>
    <row r="43" spans="1:10" x14ac:dyDescent="0.2">
      <c r="A43" s="47"/>
      <c r="B43" s="49"/>
      <c r="C43" s="20"/>
      <c r="D43" s="50"/>
      <c r="E43" s="35"/>
      <c r="F43" s="15"/>
      <c r="G43" s="36"/>
      <c r="H43" s="47"/>
      <c r="I43" s="52"/>
      <c r="J43" s="11"/>
    </row>
    <row r="44" spans="1:10" x14ac:dyDescent="0.2">
      <c r="A44" s="11"/>
      <c r="B44" s="32"/>
      <c r="C44" s="11"/>
      <c r="D44" s="33"/>
      <c r="E44" s="34"/>
      <c r="F44" s="11"/>
      <c r="H44" s="48"/>
      <c r="I44" s="52"/>
      <c r="J44" s="11"/>
    </row>
    <row r="45" spans="1:10" x14ac:dyDescent="0.2">
      <c r="A45" s="11"/>
      <c r="B45" s="32"/>
      <c r="C45" s="11"/>
      <c r="D45" s="33"/>
      <c r="E45" s="34"/>
      <c r="F45" s="11"/>
      <c r="H45" s="47"/>
      <c r="I45" s="52"/>
      <c r="J45" s="11"/>
    </row>
    <row r="46" spans="1:10" x14ac:dyDescent="0.2">
      <c r="A46" s="11"/>
      <c r="B46" s="32"/>
      <c r="C46" s="11"/>
      <c r="D46" s="33"/>
      <c r="E46" s="34"/>
      <c r="F46" s="11"/>
      <c r="H46" s="48"/>
      <c r="I46" s="52"/>
      <c r="J46" s="11"/>
    </row>
    <row r="47" spans="1:10" x14ac:dyDescent="0.2">
      <c r="A47" s="11"/>
      <c r="B47" s="32"/>
      <c r="C47" s="11"/>
      <c r="D47" s="33"/>
      <c r="E47" s="34"/>
      <c r="F47" s="11"/>
      <c r="H47" s="47"/>
      <c r="I47" s="52"/>
      <c r="J47" s="11"/>
    </row>
    <row r="48" spans="1:10" x14ac:dyDescent="0.2">
      <c r="A48" s="11"/>
      <c r="B48" s="32"/>
      <c r="C48" s="11"/>
      <c r="D48" s="33"/>
      <c r="E48" s="34"/>
      <c r="F48" s="11"/>
      <c r="H48" s="48"/>
      <c r="I48" s="52"/>
      <c r="J48" s="11"/>
    </row>
    <row r="49" spans="1:10" x14ac:dyDescent="0.2">
      <c r="A49" s="11"/>
      <c r="B49" s="32"/>
      <c r="C49" s="11"/>
      <c r="D49" s="33"/>
      <c r="E49" s="34"/>
      <c r="F49" s="11"/>
      <c r="H49" s="47"/>
      <c r="I49" s="52"/>
      <c r="J49" s="11"/>
    </row>
    <row r="50" spans="1:10" x14ac:dyDescent="0.2">
      <c r="A50" s="11"/>
      <c r="B50" s="32"/>
      <c r="C50" s="11"/>
      <c r="D50" s="33"/>
      <c r="E50" s="34"/>
      <c r="F50" s="11"/>
      <c r="H50" s="48"/>
      <c r="I50" s="52"/>
      <c r="J50" s="11"/>
    </row>
    <row r="51" spans="1:10" x14ac:dyDescent="0.2">
      <c r="A51" s="11"/>
      <c r="B51" s="32"/>
      <c r="C51" s="11"/>
      <c r="D51" s="33"/>
      <c r="E51" s="34"/>
      <c r="F51" s="11"/>
      <c r="H51" s="47"/>
      <c r="I51" s="52"/>
      <c r="J51" s="11"/>
    </row>
    <row r="52" spans="1:10" x14ac:dyDescent="0.2">
      <c r="A52" s="11"/>
      <c r="B52" s="32"/>
      <c r="C52" s="11"/>
      <c r="D52" s="33"/>
      <c r="E52" s="34"/>
      <c r="F52" s="11"/>
      <c r="H52" s="11"/>
      <c r="I52" s="11"/>
      <c r="J52" s="11"/>
    </row>
    <row r="53" spans="1:10" x14ac:dyDescent="0.2">
      <c r="A53" s="11"/>
      <c r="B53" s="32"/>
      <c r="C53" s="11"/>
      <c r="D53" s="33"/>
      <c r="E53" s="34"/>
      <c r="F53" s="11"/>
      <c r="H53" s="11"/>
      <c r="I53" s="11"/>
      <c r="J53" s="11"/>
    </row>
    <row r="54" spans="1:10" x14ac:dyDescent="0.2">
      <c r="A54" s="11"/>
      <c r="B54" s="32"/>
      <c r="C54" s="11"/>
      <c r="D54" s="33"/>
      <c r="E54" s="34"/>
      <c r="F54" s="11"/>
      <c r="H54" s="11"/>
      <c r="I54" s="11"/>
      <c r="J54" s="11"/>
    </row>
    <row r="55" spans="1:10" x14ac:dyDescent="0.2">
      <c r="A55" s="11"/>
      <c r="B55" s="32"/>
      <c r="C55" s="11"/>
      <c r="D55" s="33"/>
      <c r="E55" s="34"/>
      <c r="F55" s="11"/>
      <c r="H55" s="11"/>
      <c r="I55" s="11"/>
      <c r="J55" s="11"/>
    </row>
    <row r="56" spans="1:10" x14ac:dyDescent="0.2">
      <c r="A56" s="11"/>
      <c r="B56" s="32"/>
      <c r="C56" s="11"/>
      <c r="D56" s="33"/>
      <c r="E56" s="34"/>
      <c r="F56" s="11"/>
      <c r="H56" s="11"/>
      <c r="I56" s="11"/>
      <c r="J56" s="11"/>
    </row>
    <row r="57" spans="1:10" x14ac:dyDescent="0.2">
      <c r="A57" s="11"/>
      <c r="B57" s="32"/>
      <c r="C57" s="11"/>
      <c r="D57" s="33"/>
      <c r="E57" s="34"/>
      <c r="F57" s="11"/>
      <c r="H57" s="11"/>
      <c r="I57" s="11"/>
      <c r="J57" s="11"/>
    </row>
    <row r="58" spans="1:10" x14ac:dyDescent="0.2">
      <c r="A58" s="11"/>
      <c r="B58" s="32"/>
      <c r="C58" s="11"/>
      <c r="D58" s="33"/>
      <c r="E58" s="34"/>
      <c r="F58" s="11"/>
      <c r="H58" s="11"/>
      <c r="I58" s="11"/>
      <c r="J58" s="11"/>
    </row>
    <row r="59" spans="1:10" x14ac:dyDescent="0.2">
      <c r="A59" s="11"/>
      <c r="B59" s="32"/>
      <c r="C59" s="11"/>
      <c r="D59" s="33"/>
      <c r="E59" s="34"/>
      <c r="F59" s="11"/>
      <c r="H59" s="11"/>
      <c r="I59" s="11"/>
      <c r="J59" s="11"/>
    </row>
    <row r="60" spans="1:10" x14ac:dyDescent="0.2">
      <c r="A60" s="11"/>
      <c r="B60" s="32"/>
      <c r="C60" s="11"/>
      <c r="D60" s="33"/>
      <c r="E60" s="34"/>
      <c r="F60" s="11"/>
      <c r="H60" s="11"/>
      <c r="I60" s="11"/>
      <c r="J60" s="11"/>
    </row>
    <row r="61" spans="1:10" x14ac:dyDescent="0.2">
      <c r="A61" s="11"/>
      <c r="B61" s="32"/>
      <c r="C61" s="11"/>
      <c r="D61" s="33"/>
      <c r="E61" s="34"/>
      <c r="F61" s="11"/>
      <c r="H61" s="11"/>
      <c r="I61" s="11"/>
      <c r="J61" s="11"/>
    </row>
    <row r="62" spans="1:10" x14ac:dyDescent="0.2">
      <c r="A62" s="11"/>
      <c r="B62" s="32"/>
      <c r="C62" s="11"/>
      <c r="D62" s="33"/>
      <c r="E62" s="34"/>
      <c r="F62" s="11"/>
      <c r="H62" s="11"/>
      <c r="I62" s="11"/>
      <c r="J62" s="11"/>
    </row>
    <row r="63" spans="1:10" x14ac:dyDescent="0.2">
      <c r="A63" s="11"/>
      <c r="B63" s="32"/>
      <c r="C63" s="11"/>
      <c r="D63" s="33"/>
      <c r="E63" s="34"/>
      <c r="F63" s="11"/>
      <c r="H63" s="11"/>
      <c r="I63" s="11"/>
      <c r="J63" s="11"/>
    </row>
    <row r="64" spans="1:10" x14ac:dyDescent="0.2">
      <c r="A64" s="11"/>
      <c r="B64" s="32"/>
      <c r="C64" s="11"/>
      <c r="D64" s="33"/>
      <c r="E64" s="34"/>
      <c r="F64" s="11"/>
      <c r="H64" s="11"/>
      <c r="I64" s="11"/>
      <c r="J64" s="11"/>
    </row>
    <row r="65" spans="1:10" x14ac:dyDescent="0.2">
      <c r="A65" s="11"/>
      <c r="B65" s="32"/>
      <c r="C65" s="11"/>
      <c r="D65" s="33"/>
      <c r="E65" s="34"/>
      <c r="F65" s="11"/>
      <c r="H65" s="11"/>
      <c r="I65" s="11"/>
      <c r="J65" s="11"/>
    </row>
    <row r="66" spans="1:10" x14ac:dyDescent="0.2">
      <c r="A66" s="11"/>
      <c r="B66" s="32"/>
      <c r="C66" s="11"/>
      <c r="D66" s="33"/>
      <c r="E66" s="34"/>
      <c r="F66" s="11"/>
      <c r="H66" s="11"/>
      <c r="I66" s="11"/>
      <c r="J66" s="11"/>
    </row>
    <row r="67" spans="1:10" x14ac:dyDescent="0.2">
      <c r="A67" s="11"/>
      <c r="B67" s="32"/>
      <c r="C67" s="11"/>
      <c r="D67" s="33"/>
      <c r="E67" s="34"/>
      <c r="F67" s="11"/>
      <c r="H67" s="11"/>
      <c r="I67" s="11"/>
      <c r="J67" s="11"/>
    </row>
    <row r="68" spans="1:10" x14ac:dyDescent="0.2">
      <c r="A68" s="11"/>
      <c r="B68" s="32"/>
      <c r="C68" s="11"/>
      <c r="D68" s="33"/>
      <c r="E68" s="34"/>
      <c r="F68" s="11"/>
      <c r="H68" s="11"/>
      <c r="I68" s="11"/>
      <c r="J68" s="11"/>
    </row>
  </sheetData>
  <pageMargins left="0.7" right="0.7" top="0.75" bottom="0.75" header="0.3" footer="0.3"/>
  <pageSetup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Seasonal forecast communication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 Yang</dc:creator>
  <cp:lastModifiedBy>Xiaomin Yang</cp:lastModifiedBy>
  <dcterms:created xsi:type="dcterms:W3CDTF">2017-10-30T14:28:23Z</dcterms:created>
  <dcterms:modified xsi:type="dcterms:W3CDTF">2018-02-20T17:02:45Z</dcterms:modified>
</cp:coreProperties>
</file>