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Drive\iTIM Project\"/>
    </mc:Choice>
  </mc:AlternateContent>
  <xr:revisionPtr revIDLastSave="0" documentId="13_ncr:1_{E5DC6FA9-A3E1-4A96-AE5D-8DFD0255DB86}" xr6:coauthVersionLast="47" xr6:coauthVersionMax="47" xr10:uidLastSave="{00000000-0000-0000-0000-000000000000}"/>
  <bookViews>
    <workbookView xWindow="-110" yWindow="-110" windowWidth="38620" windowHeight="21100" tabRatio="595" xr2:uid="{00000000-000D-0000-FFFF-FFFF00000000}"/>
  </bookViews>
  <sheets>
    <sheet name="PO" sheetId="20" r:id="rId1"/>
    <sheet name="JAN" sheetId="7" r:id="rId2"/>
    <sheet name="FEB" sheetId="8" r:id="rId3"/>
    <sheet name="MAR" sheetId="9" r:id="rId4"/>
    <sheet name="APR" sheetId="10" r:id="rId5"/>
    <sheet name="MAY" sheetId="11" r:id="rId6"/>
    <sheet name="JUN" sheetId="12" r:id="rId7"/>
    <sheet name="JUL" sheetId="13" r:id="rId8"/>
    <sheet name="AUG" sheetId="14" r:id="rId9"/>
    <sheet name="SEP" sheetId="15" r:id="rId10"/>
    <sheet name="OCT" sheetId="16" r:id="rId11"/>
    <sheet name="NOV" sheetId="17" r:id="rId12"/>
    <sheet name="DEC" sheetId="18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0" l="1"/>
  <c r="H3" i="20" s="1"/>
  <c r="H2" i="20" s="1"/>
  <c r="H12" i="20"/>
  <c r="H11" i="20" s="1"/>
  <c r="H10" i="20" s="1"/>
  <c r="H9" i="20" s="1"/>
  <c r="H8" i="20" s="1"/>
  <c r="H7" i="20" s="1"/>
  <c r="H6" i="20" s="1"/>
  <c r="H5" i="20" s="1"/>
  <c r="H20" i="20"/>
  <c r="H19" i="20" s="1"/>
  <c r="H18" i="20" s="1"/>
  <c r="H17" i="20" s="1"/>
  <c r="H16" i="20" s="1"/>
  <c r="H15" i="20" s="1"/>
  <c r="H14" i="20" s="1"/>
  <c r="H13" i="20" s="1"/>
  <c r="H26" i="20" l="1"/>
  <c r="H25" i="20" s="1"/>
  <c r="H24" i="20" s="1"/>
  <c r="H23" i="20" s="1"/>
  <c r="H22" i="20" s="1"/>
  <c r="H21" i="20" s="1"/>
  <c r="H32" i="20" l="1"/>
  <c r="H31" i="20" s="1"/>
  <c r="H30" i="20" s="1"/>
  <c r="H29" i="20" s="1"/>
  <c r="H28" i="20" s="1"/>
  <c r="H27" i="20" s="1"/>
  <c r="O3" i="7" l="1"/>
  <c r="H50" i="20" l="1"/>
  <c r="H49" i="20" s="1"/>
  <c r="H48" i="20" s="1"/>
  <c r="H47" i="20" s="1"/>
  <c r="H46" i="20" s="1"/>
  <c r="H45" i="20" s="1"/>
  <c r="H44" i="20" s="1"/>
  <c r="H43" i="20" s="1"/>
  <c r="H42" i="20" s="1"/>
  <c r="H41" i="20" s="1"/>
  <c r="H40" i="20" s="1"/>
  <c r="H39" i="20" s="1"/>
  <c r="H38" i="20" s="1"/>
  <c r="H37" i="20" s="1"/>
  <c r="H36" i="20" s="1"/>
  <c r="H35" i="20" s="1"/>
  <c r="H34" i="20" s="1"/>
  <c r="H33" i="20" s="1"/>
  <c r="H58" i="20" l="1"/>
  <c r="H57" i="20" s="1"/>
  <c r="H56" i="20" s="1"/>
  <c r="H55" i="20" s="1"/>
  <c r="H54" i="20" s="1"/>
  <c r="H53" i="20" s="1"/>
  <c r="H52" i="20" s="1"/>
  <c r="H51" i="20" s="1"/>
  <c r="H64" i="20" l="1"/>
  <c r="H63" i="20" s="1"/>
  <c r="H62" i="20" s="1"/>
  <c r="H61" i="20" s="1"/>
  <c r="H60" i="20" s="1"/>
  <c r="H59" i="20" s="1"/>
  <c r="G66" i="20"/>
  <c r="P3" i="18"/>
  <c r="O3" i="18"/>
  <c r="M3" i="17" l="1"/>
  <c r="L3" i="17"/>
  <c r="J3" i="17"/>
  <c r="I3" i="17"/>
  <c r="J3" i="16" l="1"/>
  <c r="K3" i="16"/>
  <c r="L3" i="15" l="1"/>
  <c r="K3" i="15"/>
  <c r="I65" i="20" l="1"/>
  <c r="I64" i="20" s="1"/>
  <c r="M3" i="14"/>
  <c r="L3" i="14"/>
  <c r="M3" i="13"/>
  <c r="F3" i="17"/>
  <c r="E3" i="17"/>
  <c r="H65" i="20"/>
  <c r="A3" i="18"/>
  <c r="I63" i="20" l="1"/>
  <c r="I3" i="16"/>
  <c r="H3" i="17"/>
  <c r="L3" i="16"/>
  <c r="K3" i="17"/>
  <c r="D3" i="17"/>
  <c r="H3" i="16"/>
  <c r="G3" i="17"/>
  <c r="H3" i="15"/>
  <c r="G3" i="16"/>
  <c r="F3" i="15"/>
  <c r="E3" i="16"/>
  <c r="G3" i="15"/>
  <c r="F3" i="16"/>
  <c r="J3" i="15"/>
  <c r="I3" i="15"/>
  <c r="M3" i="11"/>
  <c r="L3" i="12"/>
  <c r="L3" i="11"/>
  <c r="K3" i="13"/>
  <c r="J3" i="14"/>
  <c r="I3" i="14"/>
  <c r="G3" i="14"/>
  <c r="J3" i="13"/>
  <c r="J3" i="11"/>
  <c r="K3" i="12"/>
  <c r="K3" i="11"/>
  <c r="M3" i="9"/>
  <c r="L3" i="10"/>
  <c r="J3" i="12"/>
  <c r="A3" i="7"/>
  <c r="H3" i="14"/>
  <c r="L3" i="13"/>
  <c r="M3" i="8"/>
  <c r="I3" i="13"/>
  <c r="M3" i="12"/>
  <c r="H3" i="13"/>
  <c r="L3" i="9"/>
  <c r="K3" i="14"/>
  <c r="K3" i="10"/>
  <c r="I3" i="12"/>
  <c r="M3" i="10"/>
  <c r="M3" i="15"/>
  <c r="I62" i="20" l="1"/>
  <c r="A3" i="8"/>
  <c r="O3" i="8"/>
  <c r="P3" i="8" s="1"/>
  <c r="O3" i="17"/>
  <c r="P3" i="17" s="1"/>
  <c r="A3" i="17"/>
  <c r="O3" i="16"/>
  <c r="P3" i="16" s="1"/>
  <c r="A3" i="16"/>
  <c r="A3" i="11"/>
  <c r="O3" i="11"/>
  <c r="P3" i="11" s="1"/>
  <c r="O3" i="14"/>
  <c r="P3" i="14" s="1"/>
  <c r="O3" i="9"/>
  <c r="P3" i="9" s="1"/>
  <c r="A3" i="9"/>
  <c r="A3" i="10"/>
  <c r="O3" i="10"/>
  <c r="P3" i="10" s="1"/>
  <c r="A3" i="13"/>
  <c r="O3" i="13"/>
  <c r="P3" i="13" s="1"/>
  <c r="A3" i="14"/>
  <c r="O3" i="12"/>
  <c r="P3" i="12" s="1"/>
  <c r="A3" i="12"/>
  <c r="O3" i="15"/>
  <c r="P3" i="15" s="1"/>
  <c r="A3" i="15"/>
  <c r="I61" i="20" l="1"/>
  <c r="I60" i="20" l="1"/>
  <c r="I59" i="20" l="1"/>
  <c r="I58" i="20" l="1"/>
  <c r="I57" i="20" l="1"/>
  <c r="I56" i="20" l="1"/>
  <c r="I55" i="20" l="1"/>
  <c r="I54" i="20" l="1"/>
  <c r="I53" i="20" l="1"/>
  <c r="I52" i="20" l="1"/>
  <c r="I51" i="20" l="1"/>
  <c r="I50" i="20" l="1"/>
  <c r="I49" i="20" l="1"/>
  <c r="I48" i="20" l="1"/>
  <c r="I47" i="20" l="1"/>
  <c r="I46" i="20" l="1"/>
  <c r="I45" i="20" l="1"/>
  <c r="I44" i="20" l="1"/>
  <c r="I43" i="20" l="1"/>
  <c r="I42" i="20" l="1"/>
  <c r="I41" i="20" l="1"/>
  <c r="I40" i="20" l="1"/>
  <c r="I39" i="20" l="1"/>
  <c r="I38" i="20" l="1"/>
  <c r="I37" i="20" l="1"/>
  <c r="I36" i="20" l="1"/>
  <c r="I35" i="20" l="1"/>
  <c r="I34" i="20" l="1"/>
  <c r="I33" i="20" l="1"/>
  <c r="I32" i="20" l="1"/>
  <c r="I31" i="20" l="1"/>
  <c r="I30" i="20" l="1"/>
  <c r="I29" i="20" l="1"/>
  <c r="I28" i="20" l="1"/>
  <c r="I27" i="20" l="1"/>
  <c r="I26" i="20" l="1"/>
  <c r="I25" i="20" l="1"/>
  <c r="I24" i="20" s="1"/>
  <c r="I23" i="20" l="1"/>
  <c r="I22" i="20" l="1"/>
  <c r="I21" i="20" l="1"/>
  <c r="I20" i="20" l="1"/>
  <c r="I19" i="20" l="1"/>
  <c r="I18" i="20" l="1"/>
  <c r="I17" i="20" l="1"/>
  <c r="I16" i="20" l="1"/>
  <c r="I15" i="20" l="1"/>
  <c r="I14" i="20" l="1"/>
  <c r="I13" i="20" l="1"/>
  <c r="I12" i="20" l="1"/>
  <c r="I11" i="20" l="1"/>
  <c r="I10" i="20" l="1"/>
  <c r="I9" i="20" l="1"/>
  <c r="I8" i="20" l="1"/>
  <c r="I7" i="20" l="1"/>
  <c r="I6" i="20" l="1"/>
  <c r="I5" i="20" l="1"/>
  <c r="I4" i="20" l="1"/>
  <c r="I3" i="20" s="1"/>
  <c r="I2" i="20" s="1"/>
</calcChain>
</file>

<file path=xl/sharedStrings.xml><?xml version="1.0" encoding="utf-8"?>
<sst xmlns="http://schemas.openxmlformats.org/spreadsheetml/2006/main" count="326" uniqueCount="87">
  <si>
    <r>
      <t>年</t>
    </r>
    <r>
      <rPr>
        <sz val="10"/>
        <rFont val="宋体"/>
      </rPr>
      <t>总计</t>
    </r>
    <phoneticPr fontId="2" type="noConversion"/>
  </si>
  <si>
    <t>ESP</t>
  </si>
  <si>
    <t>ESS</t>
  </si>
  <si>
    <t>GCSP</t>
  </si>
  <si>
    <t>年总计</t>
    <phoneticPr fontId="2" type="noConversion"/>
  </si>
  <si>
    <t>CLP</t>
  </si>
  <si>
    <t>MAL</t>
  </si>
  <si>
    <t>WMK</t>
  </si>
  <si>
    <t>MER</t>
  </si>
  <si>
    <t>PSM</t>
  </si>
  <si>
    <t>TVT</t>
  </si>
  <si>
    <t>PA</t>
  </si>
  <si>
    <t>DP</t>
  </si>
  <si>
    <t>VEI</t>
  </si>
  <si>
    <t>年总计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</si>
  <si>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</si>
  <si>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</si>
  <si>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</si>
  <si>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</si>
  <si>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</si>
  <si>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</si>
  <si>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</si>
  <si>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</si>
  <si>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</si>
  <si>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</si>
  <si>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</si>
  <si>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</si>
  <si>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</si>
  <si>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</si>
  <si>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</si>
  <si>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</si>
  <si>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</si>
  <si>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</si>
  <si>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</si>
  <si>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</si>
  <si>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</si>
  <si>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</si>
  <si>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</si>
  <si>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</si>
  <si>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Numbers of PO's</t>
  </si>
  <si>
    <t>Customer</t>
  </si>
  <si>
    <t>PO Number</t>
  </si>
  <si>
    <t>PO Date</t>
  </si>
  <si>
    <t>Numbers of PO Lines</t>
  </si>
  <si>
    <t>Value of PO</t>
  </si>
  <si>
    <t>Monthly Total</t>
  </si>
  <si>
    <t>Total YTD</t>
  </si>
  <si>
    <t>Monthly Average</t>
  </si>
  <si>
    <t>average</t>
  </si>
  <si>
    <t>12 months prediction</t>
  </si>
  <si>
    <t>12 ms prediction</t>
  </si>
  <si>
    <t>Average</t>
  </si>
  <si>
    <t>Total</t>
  </si>
  <si>
    <t>SFE</t>
  </si>
  <si>
    <t>OKS</t>
  </si>
  <si>
    <t>JOEL011022</t>
  </si>
  <si>
    <t>BC</t>
  </si>
  <si>
    <t>MB</t>
  </si>
  <si>
    <t>P52252</t>
  </si>
  <si>
    <t>WMKHOU</t>
  </si>
  <si>
    <t>JOEL020222</t>
  </si>
  <si>
    <t>P52396</t>
  </si>
  <si>
    <t>GRC</t>
  </si>
  <si>
    <t>BMD</t>
  </si>
  <si>
    <t>P52686</t>
  </si>
  <si>
    <t>P52738</t>
  </si>
  <si>
    <t>JOEL030922</t>
  </si>
  <si>
    <t>yearly prediction</t>
  </si>
  <si>
    <t>P52961</t>
  </si>
  <si>
    <t>P53026</t>
  </si>
  <si>
    <t>P53079</t>
  </si>
  <si>
    <t>Row Labels</t>
  </si>
  <si>
    <t>Grand Total</t>
  </si>
  <si>
    <t>Jan</t>
  </si>
  <si>
    <t>Feb</t>
  </si>
  <si>
    <t>Mar</t>
  </si>
  <si>
    <t>Apr</t>
  </si>
  <si>
    <t>Sum of Value of PO</t>
  </si>
  <si>
    <t>MM</t>
  </si>
  <si>
    <t>J051422</t>
  </si>
  <si>
    <t>P54054</t>
  </si>
  <si>
    <t>BCB0707</t>
  </si>
  <si>
    <t>P54378</t>
  </si>
  <si>
    <t>BCB0722</t>
  </si>
  <si>
    <t>P54421</t>
  </si>
  <si>
    <t>7-2209</t>
  </si>
  <si>
    <t>999117336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</si>
</sst>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5" x14ac:knownFonts="1">
    <font>
      <sz val="12"/>
      <name val="宋体"/>
      <charset val="134"/>
    </font>
    <font>
      <sz val="12"/>
      <name val="宋体"/>
    </font>
    <font>
      <sz val="9"/>
      <name val="宋体"/>
    </font>
    <font>
      <sz val="10"/>
      <name val="Arial Narrow"/>
      <family val="2"/>
    </font>
    <font>
      <sz val="10"/>
      <name val="Gulim"/>
      <family val="2"/>
      <charset val="129"/>
    </font>
    <font>
      <sz val="10"/>
      <name val="宋体"/>
    </font>
    <font>
      <sz val="8"/>
      <name val="宋体"/>
    </font>
    <font>
      <sz val="8"/>
      <name val="Gulim"/>
      <family val="2"/>
      <charset val="129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i/>
      <sz val="10"/>
      <name val="Arial Narrow"/>
      <family val="2"/>
    </font>
    <font>
      <sz val="14"/>
      <color indexed="8"/>
      <name val="Tahoma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8" fontId="3" fillId="0" borderId="0" xfId="0" applyNumberFormat="1" applyFont="1">
      <alignment vertical="center"/>
    </xf>
    <xf numFmtId="14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8" fontId="6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38" fontId="0" fillId="0" borderId="0" xfId="0" applyNumberFormat="1">
      <alignment vertical="center"/>
    </xf>
    <xf numFmtId="164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8" fontId="0" fillId="0" borderId="0" xfId="0" applyNumberFormat="1" applyAlignment="1">
      <alignment vertical="center" shrinkToFit="1"/>
    </xf>
    <xf numFmtId="8" fontId="6" fillId="0" borderId="0" xfId="0" applyNumberFormat="1" applyFont="1" applyAlignment="1">
      <alignment vertical="center" shrinkToFit="1"/>
    </xf>
    <xf numFmtId="165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8" fontId="9" fillId="0" borderId="0" xfId="0" applyNumberFormat="1" applyFont="1">
      <alignment vertical="center"/>
    </xf>
    <xf numFmtId="8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top" wrapText="1"/>
    </xf>
    <xf numFmtId="8" fontId="0" fillId="0" borderId="0" xfId="0" applyNumberFormat="1">
      <alignment vertical="center"/>
    </xf>
    <xf numFmtId="165" fontId="3" fillId="0" borderId="0" xfId="0" applyNumberFormat="1" applyFont="1">
      <alignment vertical="center"/>
    </xf>
    <xf numFmtId="8" fontId="10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right" vertical="top" wrapText="1"/>
    </xf>
    <xf numFmtId="165" fontId="3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164" fontId="0" fillId="0" borderId="0" xfId="0" applyNumberFormat="1">
      <alignment vertical="center"/>
    </xf>
    <xf numFmtId="49" fontId="8" fillId="0" borderId="0" xfId="0" applyNumberFormat="1" applyFont="1" applyAlignment="1">
      <alignment horizontal="center" vertical="center"/>
    </xf>
    <xf numFmtId="164" fontId="8" fillId="0" borderId="0" xfId="0" applyNumberFormat="1" applyFont="1">
      <alignment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8" fontId="8" fillId="0" borderId="0" xfId="0" applyNumberFormat="1" applyFont="1">
      <alignment vertical="center"/>
    </xf>
    <xf numFmtId="8" fontId="11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8" fontId="11" fillId="0" borderId="0" xfId="0" applyNumberFormat="1" applyFont="1">
      <alignment vertical="center"/>
    </xf>
    <xf numFmtId="164" fontId="11" fillId="0" borderId="0" xfId="0" applyNumberFormat="1" applyFont="1">
      <alignment vertical="center"/>
    </xf>
    <xf numFmtId="9" fontId="8" fillId="0" borderId="0" xfId="1" applyFont="1" applyAlignment="1">
      <alignment horizontal="center" vertical="center"/>
    </xf>
    <xf numFmtId="8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readingOrder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3" fillId="0" borderId="0" xfId="0" applyFont="1" applyAlignment="1"/>
    <xf numFmtId="164" fontId="13" fillId="0" borderId="0" xfId="0" applyNumberFormat="1" applyFont="1" applyAlignment="1"/>
    <xf numFmtId="0" fontId="14" fillId="0" borderId="0" xfId="0" pivotButton="1" applyFont="1">
      <alignment vertical="center"/>
    </xf>
    <xf numFmtId="164" fontId="14" fillId="0" borderId="0" xfId="0" applyNumberFormat="1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164" fontId="13" fillId="0" borderId="0" xfId="0" applyNumberFormat="1" applyFont="1">
      <alignment vertical="center"/>
    </xf>
    <xf numFmtId="49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name val="Calibri"/>
        <scheme val="minor"/>
      </font>
    </dxf>
    <dxf>
      <numFmt numFmtId="164" formatCode="&quot;$&quot;#,##0.00"/>
    </dxf>
    <dxf>
      <numFmt numFmtId="164" formatCode="&quot;$&quot;#,##0.00"/>
    </dxf>
    <dxf>
      <font>
        <name val="Calibri"/>
        <scheme val="minor"/>
      </font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8218325288707179E-2"/>
          <c:y val="2.6578105425892652E-2"/>
          <c:w val="0.91091528473742756"/>
          <c:h val="0.8936887949455529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F08-4175-ACA5-5C1948EE3F3E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F08-4175-ACA5-5C1948EE3F3E}"/>
              </c:ext>
            </c:extLst>
          </c:dPt>
          <c:dLbls>
            <c:dLbl>
              <c:idx val="0"/>
              <c:layout>
                <c:manualLayout>
                  <c:x val="8.1709936288915149E-3"/>
                  <c:y val="-4.760407404066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08-4175-ACA5-5C1948EE3F3E}"/>
                </c:ext>
              </c:extLst>
            </c:dLbl>
            <c:dLbl>
              <c:idx val="1"/>
              <c:layout>
                <c:manualLayout>
                  <c:x val="4.5606483322644534E-3"/>
                  <c:y val="-4.041513632399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08-4175-ACA5-5C1948EE3F3E}"/>
                </c:ext>
              </c:extLst>
            </c:dLbl>
            <c:dLbl>
              <c:idx val="2"/>
              <c:layout>
                <c:manualLayout>
                  <c:x val="4.2754137870667534E-3"/>
                  <c:y val="-4.4931633954930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08-4175-ACA5-5C1948EE3F3E}"/>
                </c:ext>
              </c:extLst>
            </c:dLbl>
            <c:dLbl>
              <c:idx val="3"/>
              <c:layout>
                <c:manualLayout>
                  <c:x val="5.6526037112539914E-3"/>
                  <c:y val="-4.662362376552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8-4175-ACA5-5C1948EE3F3E}"/>
                </c:ext>
              </c:extLst>
            </c:dLbl>
            <c:dLbl>
              <c:idx val="4"/>
              <c:layout>
                <c:manualLayout>
                  <c:x val="7.8610495055770994E-3"/>
                  <c:y val="-4.7598575546305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08-4175-ACA5-5C1948EE3F3E}"/>
                </c:ext>
              </c:extLst>
            </c:dLbl>
            <c:dLbl>
              <c:idx val="5"/>
              <c:layout>
                <c:manualLayout>
                  <c:x val="7.5758149603794619E-3"/>
                  <c:y val="-4.7255778788698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08-4175-ACA5-5C1948EE3F3E}"/>
                </c:ext>
              </c:extLst>
            </c:dLbl>
            <c:dLbl>
              <c:idx val="6"/>
              <c:layout>
                <c:manualLayout>
                  <c:x val="7.0134980492302023E-3"/>
                  <c:y val="-3.2101584683256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08-4175-ACA5-5C1948EE3F3E}"/>
                </c:ext>
              </c:extLst>
            </c:dLbl>
            <c:dLbl>
              <c:idx val="7"/>
              <c:layout>
                <c:manualLayout>
                  <c:x val="5.3427468588262365E-3"/>
                  <c:y val="-3.9910305810791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08-4175-ACA5-5C1948EE3F3E}"/>
                </c:ext>
              </c:extLst>
            </c:dLbl>
            <c:dLbl>
              <c:idx val="8"/>
              <c:layout>
                <c:manualLayout>
                  <c:x val="6.7199367830143072E-3"/>
                  <c:y val="-3.3648895361075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08-4175-ACA5-5C1948EE3F3E}"/>
                </c:ext>
              </c:extLst>
            </c:dLbl>
            <c:dLbl>
              <c:idx val="9"/>
              <c:layout>
                <c:manualLayout>
                  <c:x val="6.4347022378159384E-3"/>
                  <c:y val="-4.2739968469571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08-4175-ACA5-5C1948EE3F3E}"/>
                </c:ext>
              </c:extLst>
            </c:dLbl>
            <c:dLbl>
              <c:idx val="10"/>
              <c:layout>
                <c:manualLayout>
                  <c:x val="6.9806362918674834E-3"/>
                  <c:y val="-4.9640063404513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08-4175-ACA5-5C1948EE3F3E}"/>
                </c:ext>
              </c:extLst>
            </c:dLbl>
            <c:dLbl>
              <c:idx val="11"/>
              <c:layout>
                <c:manualLayout>
                  <c:x val="8.3579134869414106E-3"/>
                  <c:y val="-4.878539118780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08-4175-ACA5-5C1948EE3F3E}"/>
                </c:ext>
              </c:extLst>
            </c:dLbl>
            <c:dLbl>
              <c:idx val="12"/>
              <c:layout>
                <c:manualLayout>
                  <c:x val="1.1397615151400139E-2"/>
                  <c:y val="-4.9053270959795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08-4175-ACA5-5C1948EE3F3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JAN!$B$2:$N$2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</c:strCache>
            </c:strRef>
          </c:cat>
          <c:val>
            <c:numRef>
              <c:f>JAN!$B$3:$N$3</c:f>
              <c:numCache>
                <c:formatCode>"$"#,##0.00_);[Red]\("$"#,##0.00\)</c:formatCode>
                <c:ptCount val="13"/>
                <c:pt idx="12" formatCode="&quot;$&quot;#,##0.00">
                  <c:v>29.02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08-4175-ACA5-5C1948EE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95808"/>
        <c:axId val="115122176"/>
        <c:axId val="0"/>
      </c:bar3DChart>
      <c:catAx>
        <c:axId val="11509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512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1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509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0.5" l="0.5" r="0.5" t="0.5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9"/>
      <c:rotY val="20"/>
      <c:depthPercent val="1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6042541167301969E-2"/>
          <c:y val="2.5830289329510411E-2"/>
          <c:w val="0.91087517054166001"/>
          <c:h val="0.9126702229760328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BFE-4CDF-989B-8D68957F3246}"/>
              </c:ext>
            </c:extLst>
          </c:dPt>
          <c:dPt>
            <c:idx val="12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FE-4CDF-989B-8D68957F3246}"/>
              </c:ext>
            </c:extLst>
          </c:dPt>
          <c:dLbls>
            <c:dLbl>
              <c:idx val="0"/>
              <c:layout>
                <c:manualLayout>
                  <c:x val="2.0916003865144479E-2"/>
                  <c:y val="-4.5669559842919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FE-4CDF-989B-8D68957F3246}"/>
                </c:ext>
              </c:extLst>
            </c:dLbl>
            <c:dLbl>
              <c:idx val="1"/>
              <c:layout>
                <c:manualLayout>
                  <c:x val="8.4777566241458248E-3"/>
                  <c:y val="-4.5782790494417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FE-4CDF-989B-8D68957F3246}"/>
                </c:ext>
              </c:extLst>
            </c:dLbl>
            <c:dLbl>
              <c:idx val="2"/>
              <c:layout>
                <c:manualLayout>
                  <c:x val="1.1203877527103561E-2"/>
                  <c:y val="-5.1380332210995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FE-4CDF-989B-8D68957F3246}"/>
                </c:ext>
              </c:extLst>
            </c:dLbl>
            <c:dLbl>
              <c:idx val="3"/>
              <c:layout>
                <c:manualLayout>
                  <c:x val="1.1402618480609021E-2"/>
                  <c:y val="-3.9259364856794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FE-4CDF-989B-8D68957F3246}"/>
                </c:ext>
              </c:extLst>
            </c:dLbl>
            <c:dLbl>
              <c:idx val="4"/>
              <c:layout>
                <c:manualLayout>
                  <c:x val="1.4971199366719225E-2"/>
                  <c:y val="-2.8992509666338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FE-4CDF-989B-8D68957F3246}"/>
                </c:ext>
              </c:extLst>
            </c:dLbl>
            <c:dLbl>
              <c:idx val="5"/>
              <c:layout>
                <c:manualLayout>
                  <c:x val="1.0957551957226875E-2"/>
                  <c:y val="-2.7774446703012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FE-4CDF-989B-8D68957F3246}"/>
                </c:ext>
              </c:extLst>
            </c:dLbl>
            <c:dLbl>
              <c:idx val="6"/>
              <c:layout>
                <c:manualLayout>
                  <c:x val="1.0313832927581578E-2"/>
                  <c:y val="-3.9594941061595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FE-4CDF-989B-8D68957F3246}"/>
                </c:ext>
              </c:extLst>
            </c:dLbl>
            <c:dLbl>
              <c:idx val="7"/>
              <c:layout>
                <c:manualLayout>
                  <c:x val="1.2197493847388708E-2"/>
                  <c:y val="-4.8086722545275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FE-4CDF-989B-8D68957F3246}"/>
                </c:ext>
              </c:extLst>
            </c:dLbl>
            <c:dLbl>
              <c:idx val="8"/>
              <c:layout>
                <c:manualLayout>
                  <c:x val="1.2396146353651796E-2"/>
                  <c:y val="-3.5103371581668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FE-4CDF-989B-8D68957F3246}"/>
                </c:ext>
              </c:extLst>
            </c:dLbl>
            <c:dLbl>
              <c:idx val="9"/>
              <c:layout>
                <c:manualLayout>
                  <c:x val="1.2726850592708241E-2"/>
                  <c:y val="-2.200385842578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FE-4CDF-989B-8D68957F3246}"/>
                </c:ext>
              </c:extLst>
            </c:dLbl>
            <c:dLbl>
              <c:idx val="10"/>
              <c:layout>
                <c:manualLayout>
                  <c:x val="1.3661295707876431E-2"/>
                  <c:y val="-2.7283356558687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FE-4CDF-989B-8D68957F3246}"/>
                </c:ext>
              </c:extLst>
            </c:dLbl>
            <c:dLbl>
              <c:idx val="11"/>
              <c:layout>
                <c:manualLayout>
                  <c:x val="1.3860036661381863E-2"/>
                  <c:y val="-3.4017374363717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FE-4CDF-989B-8D68957F3246}"/>
                </c:ext>
              </c:extLst>
            </c:dLbl>
            <c:dLbl>
              <c:idx val="12"/>
              <c:layout>
                <c:manualLayout>
                  <c:x val="6.8953628684709535E-3"/>
                  <c:y val="-2.436795613767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FE-4CDF-989B-8D68957F324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OCT!$B$2:$N$2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OCT!$B$3:$N$3</c:f>
              <c:numCache>
                <c:formatCode>"$"#,##0.00_);[Red]\("$"#,##0.00\)</c:formatCode>
                <c:ptCount val="13"/>
                <c:pt idx="3" formatCode="&quot;$&quot;#,##0.00">
                  <c:v>29.02</c:v>
                </c:pt>
                <c:pt idx="4">
                  <c:v>29.914000000000001</c:v>
                </c:pt>
                <c:pt idx="5">
                  <c:v>115.77860000000001</c:v>
                </c:pt>
                <c:pt idx="6">
                  <c:v>57.904499999999999</c:v>
                </c:pt>
                <c:pt idx="7">
                  <c:v>14.229200000000001</c:v>
                </c:pt>
                <c:pt idx="8">
                  <c:v>30.2517</c:v>
                </c:pt>
                <c:pt idx="9">
                  <c:v>95.293399999999991</c:v>
                </c:pt>
                <c:pt idx="10" formatCode="&quot;$&quot;#,##0.00">
                  <c:v>7.6395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FBFE-4CDF-989B-8D68957F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23020800"/>
        <c:axId val="123022336"/>
        <c:axId val="0"/>
      </c:bar3DChart>
      <c:catAx>
        <c:axId val="123020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02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02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02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029134420142014E-2"/>
          <c:y val="3.0612295739489911E-2"/>
          <c:w val="0.91369405677933424"/>
          <c:h val="0.896259991928398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58-44B8-AFB9-748F0AFAFD93}"/>
              </c:ext>
            </c:extLst>
          </c:dPt>
          <c:dPt>
            <c:idx val="1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58-44B8-AFB9-748F0AFAFD93}"/>
              </c:ext>
            </c:extLst>
          </c:dPt>
          <c:dLbls>
            <c:dLbl>
              <c:idx val="0"/>
              <c:layout>
                <c:manualLayout>
                  <c:x val="4.5457582664929575E-3"/>
                  <c:y val="-2.3329198576205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58-44B8-AFB9-748F0AFAFD93}"/>
                </c:ext>
              </c:extLst>
            </c:dLbl>
            <c:dLbl>
              <c:idx val="1"/>
              <c:layout>
                <c:manualLayout>
                  <c:x val="5.8903919408073904E-3"/>
                  <c:y val="-2.0302017042390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58-44B8-AFB9-748F0AFAFD93}"/>
                </c:ext>
              </c:extLst>
            </c:dLbl>
            <c:dLbl>
              <c:idx val="2"/>
              <c:layout>
                <c:manualLayout>
                  <c:x val="6.3787709876167893E-3"/>
                  <c:y val="-3.086344515154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58-44B8-AFB9-748F0AFAFD93}"/>
                </c:ext>
              </c:extLst>
            </c:dLbl>
            <c:dLbl>
              <c:idx val="3"/>
              <c:layout>
                <c:manualLayout>
                  <c:x val="6.0110751789703093E-3"/>
                  <c:y val="-2.6550533922985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58-44B8-AFB9-748F0AFAFD93}"/>
                </c:ext>
              </c:extLst>
            </c:dLbl>
            <c:dLbl>
              <c:idx val="4"/>
              <c:layout>
                <c:manualLayout>
                  <c:x val="5.6433793703239013E-3"/>
                  <c:y val="-3.9258799841800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58-44B8-AFB9-748F0AFAFD93}"/>
                </c:ext>
              </c:extLst>
            </c:dLbl>
            <c:dLbl>
              <c:idx val="5"/>
              <c:layout>
                <c:manualLayout>
                  <c:x val="5.2755936756534328E-3"/>
                  <c:y val="-2.1270628842627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58-44B8-AFB9-748F0AFAFD93}"/>
                </c:ext>
              </c:extLst>
            </c:dLbl>
            <c:dLbl>
              <c:idx val="6"/>
              <c:layout>
                <c:manualLayout>
                  <c:x val="6.6202273499672074E-3"/>
                  <c:y val="-2.69629310034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58-44B8-AFB9-748F0AFAFD93}"/>
                </c:ext>
              </c:extLst>
            </c:dLbl>
            <c:dLbl>
              <c:idx val="7"/>
              <c:layout>
                <c:manualLayout>
                  <c:x val="6.2525315413206814E-3"/>
                  <c:y val="-1.5536979110488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58-44B8-AFB9-748F0AFAFD93}"/>
                </c:ext>
              </c:extLst>
            </c:dLbl>
            <c:dLbl>
              <c:idx val="8"/>
              <c:layout>
                <c:manualLayout>
                  <c:x val="9.5462562767784746E-3"/>
                  <c:y val="-2.8795167727322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58-44B8-AFB9-748F0AFAFD93}"/>
                </c:ext>
              </c:extLst>
            </c:dLbl>
            <c:dLbl>
              <c:idx val="9"/>
              <c:layout>
                <c:manualLayout>
                  <c:x val="1.0634087726549458E-2"/>
                  <c:y val="-2.4303383309962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58-44B8-AFB9-748F0AFAFD93}"/>
                </c:ext>
              </c:extLst>
            </c:dLbl>
            <c:dLbl>
              <c:idx val="10"/>
              <c:layout>
                <c:manualLayout>
                  <c:x val="1.1122556659384743E-2"/>
                  <c:y val="-1.060475317297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58-44B8-AFB9-748F0AFAFD93}"/>
                </c:ext>
              </c:extLst>
            </c:dLbl>
            <c:dLbl>
              <c:idx val="11"/>
              <c:layout>
                <c:manualLayout>
                  <c:x val="9.8986062232321228E-3"/>
                  <c:y val="-2.4303383309962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58-44B8-AFB9-748F0AFAFD93}"/>
                </c:ext>
              </c:extLst>
            </c:dLbl>
            <c:dLbl>
              <c:idx val="12"/>
              <c:layout>
                <c:manualLayout>
                  <c:x val="5.9779125818856934E-3"/>
                  <c:y val="-2.7829005105381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58-44B8-AFB9-748F0AFAFD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NOV!$B$2:$N$2</c:f>
              <c:strCache>
                <c:ptCount val="1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</c:strCache>
            </c:strRef>
          </c:cat>
          <c:val>
            <c:numRef>
              <c:f>NOV!$B$3:$N$3</c:f>
              <c:numCache>
                <c:formatCode>"$"#,##0.00</c:formatCode>
                <c:ptCount val="13"/>
                <c:pt idx="2">
                  <c:v>29.02</c:v>
                </c:pt>
                <c:pt idx="3" formatCode="&quot;$&quot;#,##0.00_);[Red]\(&quot;$&quot;#,##0.00\)">
                  <c:v>29.914000000000001</c:v>
                </c:pt>
                <c:pt idx="4" formatCode="&quot;$&quot;#,##0.00_);[Red]\(&quot;$&quot;#,##0.00\)">
                  <c:v>115.77860000000001</c:v>
                </c:pt>
                <c:pt idx="5" formatCode="&quot;$&quot;#,##0.00_);[Red]\(&quot;$&quot;#,##0.00\)">
                  <c:v>57.904499999999999</c:v>
                </c:pt>
                <c:pt idx="6" formatCode="&quot;$&quot;#,##0.00_);[Red]\(&quot;$&quot;#,##0.00\)">
                  <c:v>14.229200000000001</c:v>
                </c:pt>
                <c:pt idx="7" formatCode="&quot;$&quot;#,##0.00_);[Red]\(&quot;$&quot;#,##0.00\)">
                  <c:v>30.2517</c:v>
                </c:pt>
                <c:pt idx="8" formatCode="&quot;$&quot;#,##0.00_);[Red]\(&quot;$&quot;#,##0.00\)">
                  <c:v>95.293399999999991</c:v>
                </c:pt>
                <c:pt idx="9">
                  <c:v>7.6395</c:v>
                </c:pt>
                <c:pt idx="10">
                  <c:v>0</c:v>
                </c:pt>
                <c:pt idx="11" formatCode="&quot;$&quot;#,##0.00_);[Red]\(&quot;$&quot;#,##0.0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8-44B8-AFB9-748F0AFAF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984704"/>
        <c:axId val="122990592"/>
        <c:axId val="0"/>
      </c:bar3DChart>
      <c:catAx>
        <c:axId val="1229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99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9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98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CC"/>
        </a:solidFill>
        <a:ln w="12700">
          <a:solidFill>
            <a:srgbClr val="CCCCFF"/>
          </a:solidFill>
          <a:prstDash val="solid"/>
        </a:ln>
      </c:spPr>
    </c:sideWall>
    <c:backWall>
      <c:thickness val="0"/>
      <c:spPr>
        <a:solidFill>
          <a:srgbClr val="FFFFCC"/>
        </a:solidFill>
        <a:ln w="12700">
          <a:solidFill>
            <a:srgbClr val="CCCC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1074430357475599E-2"/>
          <c:y val="3.2206207793730082E-2"/>
          <c:w val="0.90909155108399065"/>
          <c:h val="0.892111955886287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8A7-4BE1-ACFA-BD99A6619631}"/>
              </c:ext>
            </c:extLst>
          </c:dPt>
          <c:dPt>
            <c:idx val="12"/>
            <c:invertIfNegative val="0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A7-4BE1-ACFA-BD99A6619631}"/>
              </c:ext>
            </c:extLst>
          </c:dPt>
          <c:dLbls>
            <c:dLbl>
              <c:idx val="0"/>
              <c:layout>
                <c:manualLayout>
                  <c:x val="1.2367916330526418E-2"/>
                  <c:y val="-2.1038658913760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A7-4BE1-ACFA-BD99A6619631}"/>
                </c:ext>
              </c:extLst>
            </c:dLbl>
            <c:dLbl>
              <c:idx val="1"/>
              <c:layout>
                <c:manualLayout>
                  <c:x val="7.6493740568627198E-3"/>
                  <c:y val="-1.7478749455881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7-4BE1-ACFA-BD99A6619631}"/>
                </c:ext>
              </c:extLst>
            </c:dLbl>
            <c:dLbl>
              <c:idx val="2"/>
              <c:layout>
                <c:manualLayout>
                  <c:x val="9.704841086227451E-3"/>
                  <c:y val="-1.8696597598011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A7-4BE1-ACFA-BD99A6619631}"/>
                </c:ext>
              </c:extLst>
            </c:dLbl>
            <c:dLbl>
              <c:idx val="3"/>
              <c:layout>
                <c:manualLayout>
                  <c:x val="1.0913479168194583E-2"/>
                  <c:y val="-1.987521921650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A7-4BE1-ACFA-BD99A6619631}"/>
                </c:ext>
              </c:extLst>
            </c:dLbl>
            <c:dLbl>
              <c:idx val="4"/>
              <c:layout>
                <c:manualLayout>
                  <c:x val="6.1949368945308772E-3"/>
                  <c:y val="-9.5571244489918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A7-4BE1-ACFA-BD99A6619631}"/>
                </c:ext>
              </c:extLst>
            </c:dLbl>
            <c:dLbl>
              <c:idx val="5"/>
              <c:layout>
                <c:manualLayout>
                  <c:x val="6.5568349256935913E-3"/>
                  <c:y val="-1.8138072125746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A7-4BE1-ACFA-BD99A6619631}"/>
                </c:ext>
              </c:extLst>
            </c:dLbl>
            <c:dLbl>
              <c:idx val="6"/>
              <c:layout>
                <c:manualLayout>
                  <c:x val="8.6123019550583008E-3"/>
                  <c:y val="-1.4498723482742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A7-4BE1-ACFA-BD99A6619631}"/>
                </c:ext>
              </c:extLst>
            </c:dLbl>
            <c:dLbl>
              <c:idx val="7"/>
              <c:layout>
                <c:manualLayout>
                  <c:x val="1.0955616153398611E-2"/>
                  <c:y val="-1.2709419316144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A7-4BE1-ACFA-BD99A6619631}"/>
                </c:ext>
              </c:extLst>
            </c:dLbl>
            <c:dLbl>
              <c:idx val="8"/>
              <c:layout>
                <c:manualLayout>
                  <c:x val="7.5748787117109534E-3"/>
                  <c:y val="-2.6602974472587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A7-4BE1-ACFA-BD99A6619631}"/>
                </c:ext>
              </c:extLst>
            </c:dLbl>
            <c:dLbl>
              <c:idx val="9"/>
              <c:layout>
                <c:manualLayout>
                  <c:x val="1.1323736946090859E-2"/>
                  <c:y val="-1.8311087080304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A7-4BE1-ACFA-BD99A6619631}"/>
                </c:ext>
              </c:extLst>
            </c:dLbl>
            <c:dLbl>
              <c:idx val="10"/>
              <c:layout>
                <c:manualLayout>
                  <c:x val="9.1455037214335719E-3"/>
                  <c:y val="-2.16278420372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A7-4BE1-ACFA-BD99A6619631}"/>
                </c:ext>
              </c:extLst>
            </c:dLbl>
            <c:dLbl>
              <c:idx val="11"/>
              <c:layout>
                <c:manualLayout>
                  <c:x val="1.2894361955813942E-2"/>
                  <c:y val="-1.167757716647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A7-4BE1-ACFA-BD99A6619631}"/>
                </c:ext>
              </c:extLst>
            </c:dLbl>
            <c:dLbl>
              <c:idx val="12"/>
              <c:layout>
                <c:manualLayout>
                  <c:x val="-2.6159990870706492E-3"/>
                  <c:y val="-3.1216108490640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A7-4BE1-ACFA-BD99A6619631}"/>
                </c:ext>
              </c:extLst>
            </c:dLbl>
            <c:spPr>
              <a:solidFill>
                <a:srgbClr val="FFFFCC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DEC!$B$2:$N$2</c:f>
              <c:strCache>
                <c:ptCount val="13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DEC!$B$3:$N$3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D-08A7-4BE1-ACFA-BD99A661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231232"/>
        <c:axId val="123237120"/>
        <c:axId val="0"/>
      </c:bar3DChart>
      <c:catAx>
        <c:axId val="123231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23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23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23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Gulim"/>
          <a:ea typeface="Gulim"/>
          <a:cs typeface="Gulim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451603256225933E-2"/>
          <c:y val="3.1347980376133684E-2"/>
          <c:w val="0.91912440875048262"/>
          <c:h val="0.89028264268219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2D3-4B36-8D1F-05A7267115F7}"/>
              </c:ext>
            </c:extLst>
          </c:dPt>
          <c:dPt>
            <c:idx val="12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D3-4B36-8D1F-05A7267115F7}"/>
              </c:ext>
            </c:extLst>
          </c:dPt>
          <c:dLbls>
            <c:dLbl>
              <c:idx val="0"/>
              <c:layout>
                <c:manualLayout>
                  <c:x val="3.6564664234360997E-3"/>
                  <c:y val="-1.9537709194840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D3-4B36-8D1F-05A7267115F7}"/>
                </c:ext>
              </c:extLst>
            </c:dLbl>
            <c:dLbl>
              <c:idx val="1"/>
              <c:layout>
                <c:manualLayout>
                  <c:x val="4.068095426944059E-3"/>
                  <c:y val="-2.1062387177994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D3-4B36-8D1F-05A7267115F7}"/>
                </c:ext>
              </c:extLst>
            </c:dLbl>
            <c:dLbl>
              <c:idx val="2"/>
              <c:layout>
                <c:manualLayout>
                  <c:x val="3.6400050292522252E-3"/>
                  <c:y val="-2.6285614540980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D3-4B36-8D1F-05A7267115F7}"/>
                </c:ext>
              </c:extLst>
            </c:dLbl>
            <c:dLbl>
              <c:idx val="3"/>
              <c:layout>
                <c:manualLayout>
                  <c:x val="4.0515458825698914E-3"/>
                  <c:y val="-1.9057414568901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D3-4B36-8D1F-05A7267115F7}"/>
                </c:ext>
              </c:extLst>
            </c:dLbl>
            <c:dLbl>
              <c:idx val="4"/>
              <c:layout>
                <c:manualLayout>
                  <c:x val="4.4630867358875521E-3"/>
                  <c:y val="-1.8684708444149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D3-4B36-8D1F-05A7267115F7}"/>
                </c:ext>
              </c:extLst>
            </c:dLbl>
            <c:dLbl>
              <c:idx val="5"/>
              <c:layout>
                <c:manualLayout>
                  <c:x val="6.1144641464360465E-3"/>
                  <c:y val="-1.825924169268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D3-4B36-8D1F-05A7267115F7}"/>
                </c:ext>
              </c:extLst>
            </c:dLbl>
            <c:dLbl>
              <c:idx val="6"/>
              <c:layout>
                <c:manualLayout>
                  <c:x val="6.1257996935330742E-3"/>
                  <c:y val="-2.1560403402249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D3-4B36-8D1F-05A7267115F7}"/>
                </c:ext>
              </c:extLst>
            </c:dLbl>
            <c:dLbl>
              <c:idx val="7"/>
              <c:layout>
                <c:manualLayout>
                  <c:x val="6.5373405468502083E-3"/>
                  <c:y val="-2.6046131854917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D3-4B36-8D1F-05A7267115F7}"/>
                </c:ext>
              </c:extLst>
            </c:dLbl>
            <c:dLbl>
              <c:idx val="8"/>
              <c:layout>
                <c:manualLayout>
                  <c:x val="5.2696188981487084E-3"/>
                  <c:y val="-1.9716840682114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D3-4B36-8D1F-05A7267115F7}"/>
                </c:ext>
              </c:extLst>
            </c:dLbl>
            <c:dLbl>
              <c:idx val="9"/>
              <c:layout>
                <c:manualLayout>
                  <c:x val="5.6812479016569934E-3"/>
                  <c:y val="-2.9960914814822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D3-4B36-8D1F-05A7267115F7}"/>
                </c:ext>
              </c:extLst>
            </c:dLbl>
            <c:dLbl>
              <c:idx val="10"/>
              <c:layout>
                <c:manualLayout>
                  <c:x val="7.7720512569935734E-3"/>
                  <c:y val="-2.0594575698830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D3-4B36-8D1F-05A7267115F7}"/>
                </c:ext>
              </c:extLst>
            </c:dLbl>
            <c:dLbl>
              <c:idx val="11"/>
              <c:layout>
                <c:manualLayout>
                  <c:x val="7.3439608593016594E-3"/>
                  <c:y val="-2.3146272272387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D3-4B36-8D1F-05A7267115F7}"/>
                </c:ext>
              </c:extLst>
            </c:dLbl>
            <c:dLbl>
              <c:idx val="12"/>
              <c:layout>
                <c:manualLayout>
                  <c:x val="6.9158704616097914E-3"/>
                  <c:y val="-2.3148712461407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D3-4B36-8D1F-05A7267115F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FEB!$B$2:$N$2</c:f>
              <c:strCache>
                <c:ptCount val="1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  <c:pt idx="12">
                  <c:v>FEB</c:v>
                </c:pt>
              </c:strCache>
            </c:strRef>
          </c:cat>
          <c:val>
            <c:numRef>
              <c:f>FEB!$B$3:$N$3</c:f>
              <c:numCache>
                <c:formatCode>"$"#,##0.00_);[Red]\("$"#,##0.00\)</c:formatCode>
                <c:ptCount val="13"/>
                <c:pt idx="11" formatCode="&quot;$&quot;#,##0.00">
                  <c:v>29.02</c:v>
                </c:pt>
                <c:pt idx="12">
                  <c:v>29.914000000000001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D3-4B36-8D1F-05A72671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693440"/>
        <c:axId val="115041024"/>
        <c:axId val="0"/>
      </c:bar3DChart>
      <c:catAx>
        <c:axId val="117693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504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04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69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-2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6892464013550104E-2"/>
          <c:y val="1.9575872036756661E-2"/>
          <c:w val="0.92125317527519068"/>
          <c:h val="0.911909372378933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1F5-44CA-86BE-996C4EA4CB0E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F5-44CA-86BE-996C4EA4CB0E}"/>
              </c:ext>
            </c:extLst>
          </c:dPt>
          <c:dLbls>
            <c:dLbl>
              <c:idx val="0"/>
              <c:layout>
                <c:manualLayout>
                  <c:x val="4.6041323581376865E-3"/>
                  <c:y val="-1.9915432534774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5-44CA-86BE-996C4EA4CB0E}"/>
                </c:ext>
              </c:extLst>
            </c:dLbl>
            <c:dLbl>
              <c:idx val="1"/>
              <c:layout>
                <c:manualLayout>
                  <c:x val="7.0526112263062787E-3"/>
                  <c:y val="-1.8184878251924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F5-44CA-86BE-996C4EA4CB0E}"/>
                </c:ext>
              </c:extLst>
            </c:dLbl>
            <c:dLbl>
              <c:idx val="2"/>
              <c:layout>
                <c:manualLayout>
                  <c:x val="9.5011789910681051E-3"/>
                  <c:y val="-1.7620446085212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F5-44CA-86BE-996C4EA4CB0E}"/>
                </c:ext>
              </c:extLst>
            </c:dLbl>
            <c:dLbl>
              <c:idx val="3"/>
              <c:layout>
                <c:manualLayout>
                  <c:x val="6.0224775036058723E-3"/>
                  <c:y val="-2.1976119559616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F5-44CA-86BE-996C4EA4CB0E}"/>
                </c:ext>
              </c:extLst>
            </c:dLbl>
            <c:dLbl>
              <c:idx val="4"/>
              <c:layout>
                <c:manualLayout>
                  <c:x val="8.6036789855120852E-3"/>
                  <c:y val="-1.7596284140650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F5-44CA-86BE-996C4EA4CB0E}"/>
                </c:ext>
              </c:extLst>
            </c:dLbl>
            <c:dLbl>
              <c:idx val="5"/>
              <c:layout>
                <c:manualLayout>
                  <c:x val="5.8390838317098834E-3"/>
                  <c:y val="-1.9150807044782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F5-44CA-86BE-996C4EA4CB0E}"/>
                </c:ext>
              </c:extLst>
            </c:dLbl>
            <c:dLbl>
              <c:idx val="6"/>
              <c:layout>
                <c:manualLayout>
                  <c:x val="9.1343916472761411E-3"/>
                  <c:y val="-2.4215376555328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F5-44CA-86BE-996C4EA4CB0E}"/>
                </c:ext>
              </c:extLst>
            </c:dLbl>
            <c:dLbl>
              <c:idx val="7"/>
              <c:layout>
                <c:manualLayout>
                  <c:x val="1.1582870515444921E-2"/>
                  <c:y val="-1.4603126782158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F5-44CA-86BE-996C4EA4CB0E}"/>
                </c:ext>
              </c:extLst>
            </c:dLbl>
            <c:dLbl>
              <c:idx val="8"/>
              <c:layout>
                <c:manualLayout>
                  <c:x val="9.7976491295913067E-3"/>
                  <c:y val="-2.2942882086886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F5-44CA-86BE-996C4EA4CB0E}"/>
                </c:ext>
              </c:extLst>
            </c:dLbl>
            <c:dLbl>
              <c:idx val="9"/>
              <c:layout>
                <c:manualLayout>
                  <c:x val="1.0552736792744296E-2"/>
                  <c:y val="-1.3330673107858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F5-44CA-86BE-996C4EA4CB0E}"/>
                </c:ext>
              </c:extLst>
            </c:dLbl>
            <c:dLbl>
              <c:idx val="10"/>
              <c:layout>
                <c:manualLayout>
                  <c:x val="1.0460995508499608E-2"/>
                  <c:y val="-1.8773673261119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F5-44CA-86BE-996C4EA4CB0E}"/>
                </c:ext>
              </c:extLst>
            </c:dLbl>
            <c:dLbl>
              <c:idx val="11"/>
              <c:layout>
                <c:manualLayout>
                  <c:x val="1.2062823222458267E-2"/>
                  <c:y val="-1.935587980361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F5-44CA-86BE-996C4EA4CB0E}"/>
                </c:ext>
              </c:extLst>
            </c:dLbl>
            <c:dLbl>
              <c:idx val="12"/>
              <c:layout>
                <c:manualLayout>
                  <c:x val="1.1124341887408047E-2"/>
                  <c:y val="-3.1804072873312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F5-44CA-86BE-996C4EA4CB0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MAR!$B$2:$N$2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MAR!$B$3:$N$3</c:f>
              <c:numCache>
                <c:formatCode>"$"#,##0.00_);[Red]\("$"#,##0.00\)</c:formatCode>
                <c:ptCount val="13"/>
                <c:pt idx="10" formatCode="&quot;$&quot;#,##0.00">
                  <c:v>29.02</c:v>
                </c:pt>
                <c:pt idx="11">
                  <c:v>29.914000000000001</c:v>
                </c:pt>
                <c:pt idx="12">
                  <c:v>115.77860000000001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F5-44CA-86BE-996C4EA4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92768"/>
        <c:axId val="117794304"/>
        <c:axId val="0"/>
      </c:bar3DChart>
      <c:catAx>
        <c:axId val="11779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79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79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"/>
      <c:hPercent val="52"/>
      <c:rotY val="8"/>
      <c:depthPercent val="18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9725632224224924E-2"/>
          <c:y val="2.4316127466731181E-2"/>
          <c:w val="0.90879813357405548"/>
          <c:h val="0.910335022035748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2AE-4411-B7B1-9D250F6063B3}"/>
              </c:ext>
            </c:extLst>
          </c:dPt>
          <c:dPt>
            <c:idx val="12"/>
            <c:invertIfNegative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AE-4411-B7B1-9D250F6063B3}"/>
              </c:ext>
            </c:extLst>
          </c:dPt>
          <c:dLbls>
            <c:dLbl>
              <c:idx val="0"/>
              <c:layout>
                <c:manualLayout>
                  <c:x val="9.1879140899540166E-3"/>
                  <c:y val="-3.0956826709039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AE-4411-B7B1-9D250F6063B3}"/>
                </c:ext>
              </c:extLst>
            </c:dLbl>
            <c:dLbl>
              <c:idx val="1"/>
              <c:layout>
                <c:manualLayout>
                  <c:x val="8.7254823278791766E-3"/>
                  <c:y val="-2.5556760240302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AE-4411-B7B1-9D250F6063B3}"/>
                </c:ext>
              </c:extLst>
            </c:dLbl>
            <c:dLbl>
              <c:idx val="2"/>
              <c:layout>
                <c:manualLayout>
                  <c:x val="9.8773415773055068E-3"/>
                  <c:y val="-2.663981634765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AE-4411-B7B1-9D250F6063B3}"/>
                </c:ext>
              </c:extLst>
            </c:dLbl>
            <c:dLbl>
              <c:idx val="3"/>
              <c:layout>
                <c:manualLayout>
                  <c:x val="6.8752285478429114E-3"/>
                  <c:y val="-1.9523988447534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AE-4411-B7B1-9D250F6063B3}"/>
                </c:ext>
              </c:extLst>
            </c:dLbl>
            <c:dLbl>
              <c:idx val="4"/>
              <c:layout>
                <c:manualLayout>
                  <c:x val="7.3383565119962014E-3"/>
                  <c:y val="-3.060307295073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AE-4411-B7B1-9D250F6063B3}"/>
                </c:ext>
              </c:extLst>
            </c:dLbl>
            <c:dLbl>
              <c:idx val="5"/>
              <c:layout>
                <c:manualLayout>
                  <c:x val="6.8759247499213111E-3"/>
                  <c:y val="-2.5382304579081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AE-4411-B7B1-9D250F6063B3}"/>
                </c:ext>
              </c:extLst>
            </c:dLbl>
            <c:dLbl>
              <c:idx val="6"/>
              <c:layout>
                <c:manualLayout>
                  <c:x val="9.6419902756779297E-3"/>
                  <c:y val="-3.3254700510716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AE-4411-B7B1-9D250F6063B3}"/>
                </c:ext>
              </c:extLst>
            </c:dLbl>
            <c:dLbl>
              <c:idx val="7"/>
              <c:layout>
                <c:manualLayout>
                  <c:x val="1.2407971066264041E-2"/>
                  <c:y val="-3.5255249262456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AE-4411-B7B1-9D250F6063B3}"/>
                </c:ext>
              </c:extLst>
            </c:dLbl>
            <c:dLbl>
              <c:idx val="8"/>
              <c:layout>
                <c:manualLayout>
                  <c:x val="1.1138520901194519E-2"/>
                  <c:y val="-3.2803856402885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AE-4411-B7B1-9D250F6063B3}"/>
                </c:ext>
              </c:extLst>
            </c:dLbl>
            <c:dLbl>
              <c:idx val="9"/>
              <c:layout>
                <c:manualLayout>
                  <c:x val="1.0676173874290479E-2"/>
                  <c:y val="-2.2547957130975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AE-4411-B7B1-9D250F6063B3}"/>
                </c:ext>
              </c:extLst>
            </c:dLbl>
            <c:dLbl>
              <c:idx val="10"/>
              <c:layout>
                <c:manualLayout>
                  <c:x val="7.7925174328908834E-3"/>
                  <c:y val="-3.6230788176082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AE-4411-B7B1-9D250F6063B3}"/>
                </c:ext>
              </c:extLst>
            </c:dLbl>
            <c:dLbl>
              <c:idx val="11"/>
              <c:layout>
                <c:manualLayout>
                  <c:x val="9.7514798204823248E-3"/>
                  <c:y val="-3.5968439987894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AE-4411-B7B1-9D250F6063B3}"/>
                </c:ext>
              </c:extLst>
            </c:dLbl>
            <c:dLbl>
              <c:idx val="12"/>
              <c:layout>
                <c:manualLayout>
                  <c:x val="1.0903254334738993E-2"/>
                  <c:y val="-2.6284537456780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AE-4411-B7B1-9D250F6063B3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APR!$B$2:$N$2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APR!$B$3:$N$3</c:f>
              <c:numCache>
                <c:formatCode>"$"#,##0.00_);[Red]\("$"#,##0.00\)</c:formatCode>
                <c:ptCount val="13"/>
                <c:pt idx="9" formatCode="&quot;$&quot;#,##0.00">
                  <c:v>29.02</c:v>
                </c:pt>
                <c:pt idx="10">
                  <c:v>29.914000000000001</c:v>
                </c:pt>
                <c:pt idx="11">
                  <c:v>115.77860000000001</c:v>
                </c:pt>
                <c:pt idx="12">
                  <c:v>57.904499999999999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B2AE-4411-B7B1-9D250F60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box"/>
        <c:axId val="117707136"/>
        <c:axId val="117708672"/>
        <c:axId val="0"/>
      </c:bar3DChart>
      <c:catAx>
        <c:axId val="117707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70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0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70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5707200873222524E-2"/>
          <c:y val="8.0128283503883097E-2"/>
          <c:w val="0.90432667416692047"/>
          <c:h val="0.8477572394711382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3B5-4937-AE05-549B815371F0}"/>
              </c:ext>
            </c:extLst>
          </c:dPt>
          <c:dPt>
            <c:idx val="12"/>
            <c:invertIfNegative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B5-4937-AE05-549B815371F0}"/>
              </c:ext>
            </c:extLst>
          </c:dPt>
          <c:dLbls>
            <c:dLbl>
              <c:idx val="0"/>
              <c:layout>
                <c:manualLayout>
                  <c:x val="5.2022652160264547E-3"/>
                  <c:y val="-2.2462215961140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B5-4937-AE05-549B815371F0}"/>
                </c:ext>
              </c:extLst>
            </c:dLbl>
            <c:dLbl>
              <c:idx val="1"/>
              <c:layout>
                <c:manualLayout>
                  <c:x val="7.0006592118364123E-3"/>
                  <c:y val="-2.350418437729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B5-4937-AE05-549B815371F0}"/>
                </c:ext>
              </c:extLst>
            </c:dLbl>
            <c:dLbl>
              <c:idx val="2"/>
              <c:layout>
                <c:manualLayout>
                  <c:x val="1.0218480527007167E-2"/>
                  <c:y val="-1.7525014976504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B5-4937-AE05-549B815371F0}"/>
                </c:ext>
              </c:extLst>
            </c:dLbl>
            <c:dLbl>
              <c:idx val="3"/>
              <c:layout>
                <c:manualLayout>
                  <c:x val="8.9306042023235728E-3"/>
                  <c:y val="-2.8817689964671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B5-4937-AE05-549B815371F0}"/>
                </c:ext>
              </c:extLst>
            </c:dLbl>
            <c:dLbl>
              <c:idx val="4"/>
              <c:layout>
                <c:manualLayout>
                  <c:x val="9.0622426860648767E-3"/>
                  <c:y val="-3.2008934237996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B5-4937-AE05-549B815371F0}"/>
                </c:ext>
              </c:extLst>
            </c:dLbl>
            <c:dLbl>
              <c:idx val="5"/>
              <c:layout>
                <c:manualLayout>
                  <c:x val="6.6939666243630933E-3"/>
                  <c:y val="-2.7061881225001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B5-4937-AE05-549B815371F0}"/>
                </c:ext>
              </c:extLst>
            </c:dLbl>
            <c:dLbl>
              <c:idx val="6"/>
              <c:layout>
                <c:manualLayout>
                  <c:x val="1.0992275165616181E-2"/>
                  <c:y val="-2.5697282009037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B5-4937-AE05-549B815371F0}"/>
                </c:ext>
              </c:extLst>
            </c:dLbl>
            <c:dLbl>
              <c:idx val="7"/>
              <c:layout>
                <c:manualLayout>
                  <c:x val="1.1957247660859479E-2"/>
                  <c:y val="-2.684915228645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B5-4937-AE05-549B815371F0}"/>
                </c:ext>
              </c:extLst>
            </c:dLbl>
            <c:dLbl>
              <c:idx val="8"/>
              <c:layout>
                <c:manualLayout>
                  <c:x val="1.0422305610661639E-2"/>
                  <c:y val="-2.4081176415757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B5-4937-AE05-549B815371F0}"/>
                </c:ext>
              </c:extLst>
            </c:dLbl>
            <c:dLbl>
              <c:idx val="9"/>
              <c:layout>
                <c:manualLayout>
                  <c:x val="9.7206100828991209E-3"/>
                  <c:y val="-2.5822657445221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B5-4937-AE05-549B815371F0}"/>
                </c:ext>
              </c:extLst>
            </c:dLbl>
            <c:dLbl>
              <c:idx val="10"/>
              <c:layout>
                <c:manualLayout>
                  <c:x val="1.2352338090211143E-2"/>
                  <c:y val="-2.5645808968232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B5-4937-AE05-549B815371F0}"/>
                </c:ext>
              </c:extLst>
            </c:dLbl>
            <c:dLbl>
              <c:idx val="11"/>
              <c:layout>
                <c:manualLayout>
                  <c:x val="1.2483889084889843E-2"/>
                  <c:y val="-2.597600149274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B5-4937-AE05-549B815371F0}"/>
                </c:ext>
              </c:extLst>
            </c:dLbl>
            <c:dLbl>
              <c:idx val="12"/>
              <c:layout>
                <c:manualLayout>
                  <c:x val="1.0948947034689235E-2"/>
                  <c:y val="-2.8679952727215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B5-4937-AE05-549B815371F0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MAY!$B$2:$N$2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MAY!$B$3:$N$3</c:f>
              <c:numCache>
                <c:formatCode>"$"#,##0.00_);[Red]\("$"#,##0.00\)</c:formatCode>
                <c:ptCount val="13"/>
                <c:pt idx="8" formatCode="&quot;$&quot;#,##0.00">
                  <c:v>29.02</c:v>
                </c:pt>
                <c:pt idx="9">
                  <c:v>29.914000000000001</c:v>
                </c:pt>
                <c:pt idx="10">
                  <c:v>115.77860000000001</c:v>
                </c:pt>
                <c:pt idx="11">
                  <c:v>57.904499999999999</c:v>
                </c:pt>
                <c:pt idx="12">
                  <c:v>14.229200000000001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F3B5-4937-AE05-549B8153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060160"/>
        <c:axId val="118061696"/>
        <c:axId val="0"/>
      </c:bar3DChart>
      <c:catAx>
        <c:axId val="11806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8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06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806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7571701413834182E-2"/>
          <c:y val="3.6764785080390654E-2"/>
          <c:w val="0.90219261426960062"/>
          <c:h val="0.8852960247358064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E68-437D-9E2C-E0F120CE7ECE}"/>
              </c:ext>
            </c:extLst>
          </c:dPt>
          <c:dPt>
            <c:idx val="12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68-437D-9E2C-E0F120CE7ECE}"/>
              </c:ext>
            </c:extLst>
          </c:dPt>
          <c:dLbls>
            <c:dLbl>
              <c:idx val="0"/>
              <c:layout>
                <c:manualLayout>
                  <c:x val="-1.4966239893118751E-3"/>
                  <c:y val="-1.821703762589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68-437D-9E2C-E0F120CE7ECE}"/>
                </c:ext>
              </c:extLst>
            </c:dLbl>
            <c:dLbl>
              <c:idx val="1"/>
              <c:layout>
                <c:manualLayout>
                  <c:x val="1.335840490998056E-3"/>
                  <c:y val="-1.8047942728036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68-437D-9E2C-E0F120CE7ECE}"/>
                </c:ext>
              </c:extLst>
            </c:dLbl>
            <c:dLbl>
              <c:idx val="2"/>
              <c:layout>
                <c:manualLayout>
                  <c:x val="1.1055409128768881E-3"/>
                  <c:y val="-2.567487299479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68-437D-9E2C-E0F120CE7ECE}"/>
                </c:ext>
              </c:extLst>
            </c:dLbl>
            <c:dLbl>
              <c:idx val="3"/>
              <c:layout>
                <c:manualLayout>
                  <c:x val="2.8274105716662892E-3"/>
                  <c:y val="-2.4518706414657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68-437D-9E2C-E0F120CE7ECE}"/>
                </c:ext>
              </c:extLst>
            </c:dLbl>
            <c:dLbl>
              <c:idx val="4"/>
              <c:layout>
                <c:manualLayout>
                  <c:x val="2.0241141885374405E-3"/>
                  <c:y val="-1.2239517653631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68-437D-9E2C-E0F120CE7ECE}"/>
                </c:ext>
              </c:extLst>
            </c:dLbl>
            <c:dLbl>
              <c:idx val="5"/>
              <c:layout>
                <c:manualLayout>
                  <c:x val="2.0625693390972522E-3"/>
                  <c:y val="-2.3870969781337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68-437D-9E2C-E0F120CE7ECE}"/>
                </c:ext>
              </c:extLst>
            </c:dLbl>
            <c:dLbl>
              <c:idx val="6"/>
              <c:layout>
                <c:manualLayout>
                  <c:x val="8.8350367591740406E-3"/>
                  <c:y val="-1.1028797487360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68-437D-9E2C-E0F120CE7ECE}"/>
                </c:ext>
              </c:extLst>
            </c:dLbl>
            <c:dLbl>
              <c:idx val="7"/>
              <c:layout>
                <c:manualLayout>
                  <c:x val="8.8734033505845061E-3"/>
                  <c:y val="-5.93507293377505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68-437D-9E2C-E0F120CE7ECE}"/>
                </c:ext>
              </c:extLst>
            </c:dLbl>
            <c:dLbl>
              <c:idx val="8"/>
              <c:layout>
                <c:manualLayout>
                  <c:x val="3.8613492990071212E-3"/>
                  <c:y val="-7.3652297262838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68-437D-9E2C-E0F120CE7ECE}"/>
                </c:ext>
              </c:extLst>
            </c:dLbl>
            <c:dLbl>
              <c:idx val="9"/>
              <c:layout>
                <c:manualLayout>
                  <c:x val="8.1085621180142526E-3"/>
                  <c:y val="-1.7474403390094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68-437D-9E2C-E0F120CE7ECE}"/>
                </c:ext>
              </c:extLst>
            </c:dLbl>
            <c:dLbl>
              <c:idx val="10"/>
              <c:layout>
                <c:manualLayout>
                  <c:x val="8.1470172685744191E-3"/>
                  <c:y val="-1.2904488313603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68-437D-9E2C-E0F120CE7ECE}"/>
                </c:ext>
              </c:extLst>
            </c:dLbl>
            <c:dLbl>
              <c:idx val="11"/>
              <c:layout>
                <c:manualLayout>
                  <c:x val="9.0272239528240688E-3"/>
                  <c:y val="-1.6037575642762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68-437D-9E2C-E0F120CE7ECE}"/>
                </c:ext>
              </c:extLst>
            </c:dLbl>
            <c:dLbl>
              <c:idx val="12"/>
              <c:layout>
                <c:manualLayout>
                  <c:x val="1.243268523814184E-2"/>
                  <c:y val="-1.1845847023596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68-437D-9E2C-E0F120CE7E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JUN!$B$2:$N$2</c:f>
              <c:strCache>
                <c:ptCount val="1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</c:strCache>
            </c:strRef>
          </c:cat>
          <c:val>
            <c:numRef>
              <c:f>JUN!$B$3:$N$3</c:f>
              <c:numCache>
                <c:formatCode>"$"#,##0.00</c:formatCode>
                <c:ptCount val="13"/>
                <c:pt idx="7">
                  <c:v>29.02</c:v>
                </c:pt>
                <c:pt idx="8" formatCode="&quot;$&quot;#,##0.00_);[Red]\(&quot;$&quot;#,##0.00\)">
                  <c:v>29.914000000000001</c:v>
                </c:pt>
                <c:pt idx="9" formatCode="&quot;$&quot;#,##0.00_);[Red]\(&quot;$&quot;#,##0.00\)">
                  <c:v>115.77860000000001</c:v>
                </c:pt>
                <c:pt idx="10" formatCode="&quot;$&quot;#,##0.00_);[Red]\(&quot;$&quot;#,##0.00\)">
                  <c:v>57.904499999999999</c:v>
                </c:pt>
                <c:pt idx="11" formatCode="&quot;$&quot;#,##0.00_);[Red]\(&quot;$&quot;#,##0.00\)">
                  <c:v>14.229200000000001</c:v>
                </c:pt>
                <c:pt idx="12" formatCode="&quot;$&quot;#,##0.00_);[Red]\(&quot;$&quot;#,##0.00\)">
                  <c:v>30.2517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FE68-437D-9E2C-E0F120CE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983104"/>
        <c:axId val="117984640"/>
        <c:axId val="0"/>
      </c:bar3DChart>
      <c:catAx>
        <c:axId val="117983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98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9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98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5"/>
      <c:rotY val="20"/>
      <c:depthPercent val="14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CC"/>
        </a:solidFill>
        <a:ln w="12700">
          <a:solidFill>
            <a:srgbClr val="969696"/>
          </a:solidFill>
          <a:prstDash val="solid"/>
        </a:ln>
      </c:spPr>
    </c:sideWall>
    <c:backWall>
      <c:thickness val="0"/>
      <c:spPr>
        <a:solidFill>
          <a:srgbClr val="FFFFCC"/>
        </a:solidFill>
        <a:ln w="12700">
          <a:solidFill>
            <a:srgbClr val="969696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149958292622876E-2"/>
          <c:y val="2.2113055274540182E-2"/>
          <c:w val="0.90111686602718277"/>
          <c:h val="0.91523478775179956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4F-4EBF-93BA-8E325D8FBB0A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4F-4EBF-93BA-8E325D8FBB0A}"/>
              </c:ext>
            </c:extLst>
          </c:dPt>
          <c:dLbls>
            <c:dLbl>
              <c:idx val="0"/>
              <c:layout>
                <c:manualLayout>
                  <c:x val="7.0790980096249855E-3"/>
                  <c:y val="-3.1697338740031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4F-4EBF-93BA-8E325D8FBB0A}"/>
                </c:ext>
              </c:extLst>
            </c:dLbl>
            <c:dLbl>
              <c:idx val="1"/>
              <c:layout>
                <c:manualLayout>
                  <c:x val="4.8411195255970464E-3"/>
                  <c:y val="-2.9889869056964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4F-4EBF-93BA-8E325D8FBB0A}"/>
                </c:ext>
              </c:extLst>
            </c:dLbl>
            <c:dLbl>
              <c:idx val="2"/>
              <c:layout>
                <c:manualLayout>
                  <c:x val="6.9397929637782128E-3"/>
                  <c:y val="-3.6058962619111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F-4EBF-93BA-8E325D8FBB0A}"/>
                </c:ext>
              </c:extLst>
            </c:dLbl>
            <c:dLbl>
              <c:idx val="3"/>
              <c:layout>
                <c:manualLayout>
                  <c:x val="9.0385478924181507E-3"/>
                  <c:y val="-1.8363642657923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4F-4EBF-93BA-8E325D8FBB0A}"/>
                </c:ext>
              </c:extLst>
            </c:dLbl>
            <c:dLbl>
              <c:idx val="4"/>
              <c:layout>
                <c:manualLayout>
                  <c:x val="1.1137221330598409E-2"/>
                  <c:y val="-2.9118594332259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F-4EBF-93BA-8E325D8FBB0A}"/>
                </c:ext>
              </c:extLst>
            </c:dLbl>
            <c:dLbl>
              <c:idx val="5"/>
              <c:layout>
                <c:manualLayout>
                  <c:x val="1.4793609842671128E-2"/>
                  <c:y val="-3.26850322113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4F-4EBF-93BA-8E325D8FBB0A}"/>
                </c:ext>
              </c:extLst>
            </c:dLbl>
            <c:dLbl>
              <c:idx val="6"/>
              <c:layout>
                <c:manualLayout>
                  <c:x val="2.0007550447715211E-2"/>
                  <c:y val="-3.9932506677428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4F-4EBF-93BA-8E325D8FBB0A}"/>
                </c:ext>
              </c:extLst>
            </c:dLbl>
            <c:dLbl>
              <c:idx val="7"/>
              <c:layout>
                <c:manualLayout>
                  <c:x val="1.6654587834344311E-2"/>
                  <c:y val="-5.1530218228424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F-4EBF-93BA-8E325D8FBB0A}"/>
                </c:ext>
              </c:extLst>
            </c:dLbl>
            <c:dLbl>
              <c:idx val="8"/>
              <c:layout>
                <c:manualLayout>
                  <c:x val="2.2647426721565812E-2"/>
                  <c:y val="-4.3874168223841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F-4EBF-93BA-8E325D8FBB0A}"/>
                </c:ext>
              </c:extLst>
            </c:dLbl>
            <c:dLbl>
              <c:idx val="9"/>
              <c:layout>
                <c:manualLayout>
                  <c:x val="2.0073199409451892E-2"/>
                  <c:y val="-3.513360152558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4F-4EBF-93BA-8E325D8FBB0A}"/>
                </c:ext>
              </c:extLst>
            </c:dLbl>
            <c:dLbl>
              <c:idx val="10"/>
              <c:layout>
                <c:manualLayout>
                  <c:x val="2.1393137546377415E-2"/>
                  <c:y val="-3.1528364478721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F-4EBF-93BA-8E325D8FBB0A}"/>
                </c:ext>
              </c:extLst>
            </c:dLbl>
            <c:dLbl>
              <c:idx val="11"/>
              <c:layout>
                <c:manualLayout>
                  <c:x val="2.4270627776272292E-2"/>
                  <c:y val="-2.4803029680686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F-4EBF-93BA-8E325D8FBB0A}"/>
                </c:ext>
              </c:extLst>
            </c:dLbl>
            <c:dLbl>
              <c:idx val="12"/>
              <c:layout>
                <c:manualLayout>
                  <c:x val="1.6340767613473701E-2"/>
                  <c:y val="-2.4738214132977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F-4EBF-93BA-8E325D8FBB0A}"/>
                </c:ext>
              </c:extLst>
            </c:dLbl>
            <c:spPr>
              <a:solidFill>
                <a:srgbClr val="FFFFCC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JUL!$B$2:$N$2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JUL!$B$3:$N$3</c:f>
              <c:numCache>
                <c:formatCode>"$"#,##0.00_);[Red]\("$"#,##0.00\)</c:formatCode>
                <c:ptCount val="13"/>
                <c:pt idx="6" formatCode="&quot;$&quot;#,##0.00">
                  <c:v>29.02</c:v>
                </c:pt>
                <c:pt idx="7">
                  <c:v>29.914000000000001</c:v>
                </c:pt>
                <c:pt idx="8">
                  <c:v>115.77860000000001</c:v>
                </c:pt>
                <c:pt idx="9">
                  <c:v>57.904499999999999</c:v>
                </c:pt>
                <c:pt idx="10">
                  <c:v>14.229200000000001</c:v>
                </c:pt>
                <c:pt idx="11">
                  <c:v>30.2517</c:v>
                </c:pt>
                <c:pt idx="12" formatCode="&quot;$&quot;#,##0.00">
                  <c:v>95.293399999999991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4F-4EBF-93BA-8E325D8F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gapDepth val="20"/>
        <c:shape val="box"/>
        <c:axId val="118250112"/>
        <c:axId val="118284672"/>
        <c:axId val="0"/>
      </c:bar3DChart>
      <c:catAx>
        <c:axId val="118250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828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825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4"/>
      <c:hPercent val="45"/>
      <c:rotY val="22"/>
      <c:depthPercent val="100"/>
      <c:rAngAx val="1"/>
    </c:view3D>
    <c:floor>
      <c:thickness val="0"/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2034789562323583E-2"/>
          <c:y val="1.5734265734265743E-2"/>
          <c:w val="0.92886758237985811"/>
          <c:h val="0.9055944055944056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B56-4EF0-BA79-3787DD571BC6}"/>
              </c:ext>
            </c:extLst>
          </c:dPt>
          <c:dPt>
            <c:idx val="1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56-4EF0-BA79-3787DD571BC6}"/>
              </c:ext>
            </c:extLst>
          </c:dPt>
          <c:dLbls>
            <c:dLbl>
              <c:idx val="0"/>
              <c:layout>
                <c:manualLayout>
                  <c:x val="2.6690286674834651E-3"/>
                  <c:y val="-2.3156030321384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56-4EF0-BA79-3787DD571BC6}"/>
                </c:ext>
              </c:extLst>
            </c:dLbl>
            <c:dLbl>
              <c:idx val="1"/>
              <c:layout>
                <c:manualLayout>
                  <c:x val="4.8527957914844934E-3"/>
                  <c:y val="-1.532679918506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56-4EF0-BA79-3787DD571BC6}"/>
                </c:ext>
              </c:extLst>
            </c:dLbl>
            <c:dLbl>
              <c:idx val="2"/>
              <c:layout>
                <c:manualLayout>
                  <c:x val="3.7280408054946412E-3"/>
                  <c:y val="-1.2126534882440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56-4EF0-BA79-3787DD571BC6}"/>
                </c:ext>
              </c:extLst>
            </c:dLbl>
            <c:dLbl>
              <c:idx val="3"/>
              <c:layout>
                <c:manualLayout>
                  <c:x val="1.7761552920072267E-3"/>
                  <c:y val="-2.7342840886148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56-4EF0-BA79-3787DD571BC6}"/>
                </c:ext>
              </c:extLst>
            </c:dLbl>
            <c:dLbl>
              <c:idx val="4"/>
              <c:layout>
                <c:manualLayout>
                  <c:x val="6.4413139985018582E-3"/>
                  <c:y val="-1.7394967237486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56-4EF0-BA79-3787DD571BC6}"/>
                </c:ext>
              </c:extLst>
            </c:dLbl>
            <c:dLbl>
              <c:idx val="5"/>
              <c:layout>
                <c:manualLayout>
                  <c:x val="5.3165590125112934E-3"/>
                  <c:y val="-1.0954059064295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56-4EF0-BA79-3787DD571BC6}"/>
                </c:ext>
              </c:extLst>
            </c:dLbl>
            <c:dLbl>
              <c:idx val="6"/>
              <c:layout>
                <c:manualLayout>
                  <c:x val="4.1917171887410534E-3"/>
                  <c:y val="-1.0368004698714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56-4EF0-BA79-3787DD571BC6}"/>
                </c:ext>
              </c:extLst>
            </c:dLbl>
            <c:dLbl>
              <c:idx val="7"/>
              <c:layout>
                <c:manualLayout>
                  <c:x val="3.0669622027516613E-3"/>
                  <c:y val="-2.7231246443848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56-4EF0-BA79-3787DD571BC6}"/>
                </c:ext>
              </c:extLst>
            </c:dLbl>
            <c:dLbl>
              <c:idx val="8"/>
              <c:layout>
                <c:manualLayout>
                  <c:x val="3.5964682717568976E-3"/>
                  <c:y val="-1.4168272672209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56-4EF0-BA79-3787DD571BC6}"/>
                </c:ext>
              </c:extLst>
            </c:dLbl>
            <c:dLbl>
              <c:idx val="9"/>
              <c:layout>
                <c:manualLayout>
                  <c:x val="4.1259743407624245E-3"/>
                  <c:y val="-1.621092817943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56-4EF0-BA79-3787DD571BC6}"/>
                </c:ext>
              </c:extLst>
            </c:dLbl>
            <c:dLbl>
              <c:idx val="10"/>
              <c:layout>
                <c:manualLayout>
                  <c:x val="4.6554804097680156E-3"/>
                  <c:y val="-1.3734008773378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56-4EF0-BA79-3787DD571BC6}"/>
                </c:ext>
              </c:extLst>
            </c:dLbl>
            <c:dLbl>
              <c:idx val="11"/>
              <c:layout>
                <c:manualLayout>
                  <c:x val="4.9092798661929124E-3"/>
                  <c:y val="-8.95637171227719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56-4EF0-BA79-3787DD571BC6}"/>
                </c:ext>
              </c:extLst>
            </c:dLbl>
            <c:dLbl>
              <c:idx val="12"/>
              <c:layout>
                <c:manualLayout>
                  <c:x val="9.9801219379736707E-3"/>
                  <c:y val="-2.2167271785527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56-4EF0-BA79-3787DD571BC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AUG!$B$2:$N$2</c:f>
              <c:strCache>
                <c:ptCount val="1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  <c:pt idx="12">
                  <c:v>AUG</c:v>
                </c:pt>
              </c:strCache>
            </c:strRef>
          </c:cat>
          <c:val>
            <c:numRef>
              <c:f>AUG!$B$3:$N$3</c:f>
              <c:numCache>
                <c:formatCode>"$"#,##0.00</c:formatCode>
                <c:ptCount val="13"/>
                <c:pt idx="5">
                  <c:v>29.02</c:v>
                </c:pt>
                <c:pt idx="6">
                  <c:v>29.914000000000001</c:v>
                </c:pt>
                <c:pt idx="7">
                  <c:v>115.77860000000001</c:v>
                </c:pt>
                <c:pt idx="8">
                  <c:v>57.904499999999999</c:v>
                </c:pt>
                <c:pt idx="9">
                  <c:v>14.229200000000001</c:v>
                </c:pt>
                <c:pt idx="10">
                  <c:v>30.2517</c:v>
                </c:pt>
                <c:pt idx="11">
                  <c:v>95.293399999999991</c:v>
                </c:pt>
                <c:pt idx="12">
                  <c:v>7.6395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56-4EF0-BA79-3787DD57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5856"/>
        <c:axId val="117867648"/>
        <c:axId val="0"/>
      </c:bar3DChart>
      <c:catAx>
        <c:axId val="1178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86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86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786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5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"/>
      <c:rotY val="20"/>
      <c:depthPercent val="120"/>
      <c:rAngAx val="1"/>
    </c:view3D>
    <c:floor>
      <c:thickness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882725832019175E-2"/>
          <c:y val="3.4161490683229816E-2"/>
          <c:w val="0.92709984152143265"/>
          <c:h val="0.9083850931677018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33B-4BCA-82F8-5AA26EFB9F07}"/>
              </c:ext>
            </c:extLst>
          </c:dPt>
          <c:dPt>
            <c:idx val="12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3B-4BCA-82F8-5AA26EFB9F07}"/>
              </c:ext>
            </c:extLst>
          </c:dPt>
          <c:dLbls>
            <c:dLbl>
              <c:idx val="0"/>
              <c:layout>
                <c:manualLayout>
                  <c:x val="6.6372170990512134E-3"/>
                  <c:y val="-3.0783489020394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3B-4BCA-82F8-5AA26EFB9F07}"/>
                </c:ext>
              </c:extLst>
            </c:dLbl>
            <c:dLbl>
              <c:idx val="1"/>
              <c:layout>
                <c:manualLayout>
                  <c:x val="7.451822088008416E-3"/>
                  <c:y val="-3.30874944979703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3B-4BCA-82F8-5AA26EFB9F07}"/>
                </c:ext>
              </c:extLst>
            </c:dLbl>
            <c:dLbl>
              <c:idx val="2"/>
              <c:layout>
                <c:manualLayout>
                  <c:x val="5.0967717783296134E-3"/>
                  <c:y val="-1.7400433641446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3B-4BCA-82F8-5AA26EFB9F07}"/>
                </c:ext>
              </c:extLst>
            </c:dLbl>
            <c:dLbl>
              <c:idx val="3"/>
              <c:layout>
                <c:manualLayout>
                  <c:x val="8.2885558481101233E-3"/>
                  <c:y val="-2.2553919890448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3B-4BCA-82F8-5AA26EFB9F07}"/>
                </c:ext>
              </c:extLst>
            </c:dLbl>
            <c:dLbl>
              <c:idx val="4"/>
              <c:layout>
                <c:manualLayout>
                  <c:x val="7.5182915923154431E-3"/>
                  <c:y val="-1.801796514566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3B-4BCA-82F8-5AA26EFB9F07}"/>
                </c:ext>
              </c:extLst>
            </c:dLbl>
            <c:dLbl>
              <c:idx val="5"/>
              <c:layout>
                <c:manualLayout>
                  <c:x val="5.1632412826369024E-3"/>
                  <c:y val="-2.252082620107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3B-4BCA-82F8-5AA26EFB9F07}"/>
                </c:ext>
              </c:extLst>
            </c:dLbl>
            <c:dLbl>
              <c:idx val="6"/>
              <c:layout>
                <c:manualLayout>
                  <c:x val="5.1854532446519034E-3"/>
                  <c:y val="-2.9041098123606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3B-4BCA-82F8-5AA26EFB9F07}"/>
                </c:ext>
              </c:extLst>
            </c:dLbl>
            <c:dLbl>
              <c:idx val="7"/>
              <c:layout>
                <c:manualLayout>
                  <c:x val="7.5847610966226836E-3"/>
                  <c:y val="-2.82082131037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3B-4BCA-82F8-5AA26EFB9F07}"/>
                </c:ext>
              </c:extLst>
            </c:dLbl>
            <c:dLbl>
              <c:idx val="8"/>
              <c:layout>
                <c:manualLayout>
                  <c:x val="6.8145800316956875E-3"/>
                  <c:y val="-2.4439608092466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3B-4BCA-82F8-5AA26EFB9F07}"/>
                </c:ext>
              </c:extLst>
            </c:dLbl>
            <c:dLbl>
              <c:idx val="9"/>
              <c:layout>
                <c:manualLayout>
                  <c:x val="6.0443989667694044E-3"/>
                  <c:y val="-3.4629040935100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3B-4BCA-82F8-5AA26EFB9F07}"/>
                </c:ext>
              </c:extLst>
            </c:dLbl>
            <c:dLbl>
              <c:idx val="10"/>
              <c:layout>
                <c:manualLayout>
                  <c:x val="6.9829583504914423E-3"/>
                  <c:y val="-2.1360753818816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3B-4BCA-82F8-5AA26EFB9F07}"/>
                </c:ext>
              </c:extLst>
            </c:dLbl>
            <c:dLbl>
              <c:idx val="11"/>
              <c:layout>
                <c:manualLayout>
                  <c:x val="7.6972351514698334E-3"/>
                  <c:y val="-2.9127989436103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3B-4BCA-82F8-5AA26EFB9F07}"/>
                </c:ext>
              </c:extLst>
            </c:dLbl>
            <c:dLbl>
              <c:idx val="12"/>
              <c:layout>
                <c:manualLayout>
                  <c:x val="9.011213479908119E-3"/>
                  <c:y val="-2.3583998698797706E-2"/>
                </c:manualLayout>
              </c:layout>
              <c:spPr>
                <a:solidFill>
                  <a:srgbClr val="FFFFCC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3B-4BCA-82F8-5AA26EFB9F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SEP!$B$2:$N$2</c:f>
              <c:strCache>
                <c:ptCount val="1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</c:strCache>
            </c:strRef>
          </c:cat>
          <c:val>
            <c:numRef>
              <c:f>SEP!$B$3:$N$3</c:f>
              <c:numCache>
                <c:formatCode>"$"#,##0.00_);[Red]\("$"#,##0.00\)</c:formatCode>
                <c:ptCount val="13"/>
                <c:pt idx="4" formatCode="&quot;$&quot;#,##0.00">
                  <c:v>29.02</c:v>
                </c:pt>
                <c:pt idx="5">
                  <c:v>29.914000000000001</c:v>
                </c:pt>
                <c:pt idx="6">
                  <c:v>115.77860000000001</c:v>
                </c:pt>
                <c:pt idx="7">
                  <c:v>57.904499999999999</c:v>
                </c:pt>
                <c:pt idx="8">
                  <c:v>14.229200000000001</c:v>
                </c:pt>
                <c:pt idx="9">
                  <c:v>30.2517</c:v>
                </c:pt>
                <c:pt idx="10">
                  <c:v>95.293399999999991</c:v>
                </c:pt>
                <c:pt idx="11">
                  <c:v>7.6395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3B-4BCA-82F8-5AA26EFB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gapDepth val="270"/>
        <c:shape val="box"/>
        <c:axId val="122905344"/>
        <c:axId val="122906880"/>
        <c:axId val="0"/>
      </c:bar3DChart>
      <c:catAx>
        <c:axId val="122905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90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90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90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133349</xdr:rowOff>
    </xdr:from>
    <xdr:to>
      <xdr:col>14</xdr:col>
      <xdr:colOff>85725</xdr:colOff>
      <xdr:row>29</xdr:row>
      <xdr:rowOff>95249</xdr:rowOff>
    </xdr:to>
    <xdr:graphicFrame macro="">
      <xdr:nvGraphicFramePr>
        <xdr:cNvPr id="17412941" name="Chart 1">
          <a:extLst>
            <a:ext uri="{FF2B5EF4-FFF2-40B4-BE49-F238E27FC236}">
              <a16:creationId xmlns:a16="http://schemas.microsoft.com/office/drawing/2014/main" id="{00000000-0008-0000-0100-00004DB3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</xdr:row>
      <xdr:rowOff>95250</xdr:rowOff>
    </xdr:from>
    <xdr:to>
      <xdr:col>14</xdr:col>
      <xdr:colOff>0</xdr:colOff>
      <xdr:row>27</xdr:row>
      <xdr:rowOff>104775</xdr:rowOff>
    </xdr:to>
    <xdr:graphicFrame macro="">
      <xdr:nvGraphicFramePr>
        <xdr:cNvPr id="17423180" name="Chart 5">
          <a:extLst>
            <a:ext uri="{FF2B5EF4-FFF2-40B4-BE49-F238E27FC236}">
              <a16:creationId xmlns:a16="http://schemas.microsoft.com/office/drawing/2014/main" id="{00000000-0008-0000-0A00-00004CDB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76200</xdr:rowOff>
    </xdr:from>
    <xdr:to>
      <xdr:col>14</xdr:col>
      <xdr:colOff>0</xdr:colOff>
      <xdr:row>27</xdr:row>
      <xdr:rowOff>9525</xdr:rowOff>
    </xdr:to>
    <xdr:graphicFrame macro="">
      <xdr:nvGraphicFramePr>
        <xdr:cNvPr id="17508169" name="Chart 8">
          <a:extLst>
            <a:ext uri="{FF2B5EF4-FFF2-40B4-BE49-F238E27FC236}">
              <a16:creationId xmlns:a16="http://schemas.microsoft.com/office/drawing/2014/main" id="{00000000-0008-0000-0B00-000049270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123825</xdr:rowOff>
    </xdr:from>
    <xdr:to>
      <xdr:col>14</xdr:col>
      <xdr:colOff>0</xdr:colOff>
      <xdr:row>27</xdr:row>
      <xdr:rowOff>104775</xdr:rowOff>
    </xdr:to>
    <xdr:graphicFrame macro="">
      <xdr:nvGraphicFramePr>
        <xdr:cNvPr id="17569607" name="Chart 1025">
          <a:extLst>
            <a:ext uri="{FF2B5EF4-FFF2-40B4-BE49-F238E27FC236}">
              <a16:creationId xmlns:a16="http://schemas.microsoft.com/office/drawing/2014/main" id="{00000000-0008-0000-0C00-000047170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152400</xdr:rowOff>
    </xdr:from>
    <xdr:to>
      <xdr:col>14</xdr:col>
      <xdr:colOff>0</xdr:colOff>
      <xdr:row>28</xdr:row>
      <xdr:rowOff>66675</xdr:rowOff>
    </xdr:to>
    <xdr:graphicFrame macro="">
      <xdr:nvGraphicFramePr>
        <xdr:cNvPr id="17754944" name="Chart 2">
          <a:extLst>
            <a:ext uri="{FF2B5EF4-FFF2-40B4-BE49-F238E27FC236}">
              <a16:creationId xmlns:a16="http://schemas.microsoft.com/office/drawing/2014/main" id="{00000000-0008-0000-0200-000040EB0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38100</xdr:rowOff>
    </xdr:from>
    <xdr:to>
      <xdr:col>14</xdr:col>
      <xdr:colOff>0</xdr:colOff>
      <xdr:row>27</xdr:row>
      <xdr:rowOff>9525</xdr:rowOff>
    </xdr:to>
    <xdr:graphicFrame macro="">
      <xdr:nvGraphicFramePr>
        <xdr:cNvPr id="17616709" name="Chart 1">
          <a:extLst>
            <a:ext uri="{FF2B5EF4-FFF2-40B4-BE49-F238E27FC236}">
              <a16:creationId xmlns:a16="http://schemas.microsoft.com/office/drawing/2014/main" id="{00000000-0008-0000-0300-000045CF0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142875</xdr:rowOff>
    </xdr:from>
    <xdr:to>
      <xdr:col>14</xdr:col>
      <xdr:colOff>19050</xdr:colOff>
      <xdr:row>28</xdr:row>
      <xdr:rowOff>38100</xdr:rowOff>
    </xdr:to>
    <xdr:graphicFrame macro="">
      <xdr:nvGraphicFramePr>
        <xdr:cNvPr id="17529672" name="Chart 3">
          <a:extLst>
            <a:ext uri="{FF2B5EF4-FFF2-40B4-BE49-F238E27FC236}">
              <a16:creationId xmlns:a16="http://schemas.microsoft.com/office/drawing/2014/main" id="{00000000-0008-0000-0400-0000487B0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95250</xdr:rowOff>
    </xdr:from>
    <xdr:to>
      <xdr:col>14</xdr:col>
      <xdr:colOff>0</xdr:colOff>
      <xdr:row>27</xdr:row>
      <xdr:rowOff>95250</xdr:rowOff>
    </xdr:to>
    <xdr:graphicFrame macro="">
      <xdr:nvGraphicFramePr>
        <xdr:cNvPr id="17560391" name="Chart 2">
          <a:extLst>
            <a:ext uri="{FF2B5EF4-FFF2-40B4-BE49-F238E27FC236}">
              <a16:creationId xmlns:a16="http://schemas.microsoft.com/office/drawing/2014/main" id="{00000000-0008-0000-0500-000047F30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66675</xdr:rowOff>
    </xdr:from>
    <xdr:to>
      <xdr:col>14</xdr:col>
      <xdr:colOff>9525</xdr:colOff>
      <xdr:row>29</xdr:row>
      <xdr:rowOff>95250</xdr:rowOff>
    </xdr:to>
    <xdr:graphicFrame macro="">
      <xdr:nvGraphicFramePr>
        <xdr:cNvPr id="17361742" name="Chart 2">
          <a:extLst>
            <a:ext uri="{FF2B5EF4-FFF2-40B4-BE49-F238E27FC236}">
              <a16:creationId xmlns:a16="http://schemas.microsoft.com/office/drawing/2014/main" id="{00000000-0008-0000-0600-00004EEB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95250</xdr:rowOff>
    </xdr:from>
    <xdr:to>
      <xdr:col>14</xdr:col>
      <xdr:colOff>0</xdr:colOff>
      <xdr:row>28</xdr:row>
      <xdr:rowOff>95250</xdr:rowOff>
    </xdr:to>
    <xdr:graphicFrame macro="">
      <xdr:nvGraphicFramePr>
        <xdr:cNvPr id="17533768" name="Chart 1">
          <a:extLst>
            <a:ext uri="{FF2B5EF4-FFF2-40B4-BE49-F238E27FC236}">
              <a16:creationId xmlns:a16="http://schemas.microsoft.com/office/drawing/2014/main" id="{00000000-0008-0000-0700-0000488B0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123825</xdr:rowOff>
    </xdr:from>
    <xdr:to>
      <xdr:col>14</xdr:col>
      <xdr:colOff>0</xdr:colOff>
      <xdr:row>28</xdr:row>
      <xdr:rowOff>133350</xdr:rowOff>
    </xdr:to>
    <xdr:graphicFrame macro="">
      <xdr:nvGraphicFramePr>
        <xdr:cNvPr id="17335119" name="Chart 1">
          <a:extLst>
            <a:ext uri="{FF2B5EF4-FFF2-40B4-BE49-F238E27FC236}">
              <a16:creationId xmlns:a16="http://schemas.microsoft.com/office/drawing/2014/main" id="{00000000-0008-0000-0800-00004F83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123825</xdr:rowOff>
    </xdr:from>
    <xdr:to>
      <xdr:col>14</xdr:col>
      <xdr:colOff>0</xdr:colOff>
      <xdr:row>27</xdr:row>
      <xdr:rowOff>57150</xdr:rowOff>
    </xdr:to>
    <xdr:graphicFrame macro="">
      <xdr:nvGraphicFramePr>
        <xdr:cNvPr id="17565511" name="Chart 1">
          <a:extLst>
            <a:ext uri="{FF2B5EF4-FFF2-40B4-BE49-F238E27FC236}">
              <a16:creationId xmlns:a16="http://schemas.microsoft.com/office/drawing/2014/main" id="{00000000-0008-0000-0900-000047070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ingSurf" refreshedDate="44659.511254166668" createdVersion="7" refreshedVersion="7" minRefreshableVersion="3" recordCount="35" xr:uid="{00000000-000A-0000-FFFF-FFFF00000000}">
  <cacheSource type="worksheet">
    <worksheetSource ref="B1:G64" sheet="PO"/>
  </cacheSource>
  <cacheFields count="7">
    <cacheField name="Numbers of PO's" numFmtId="0">
      <sharedItems containsSemiMixedTypes="0" containsString="0" containsNumber="1" containsInteger="1" minValue="1" maxValue="35"/>
    </cacheField>
    <cacheField name="Customer" numFmtId="0">
      <sharedItems count="8">
        <s v="MB"/>
        <s v="WMKHOU"/>
        <s v="BC"/>
        <s v="OKS"/>
        <s v="GRC"/>
        <s v="PA"/>
        <s v="BMD"/>
        <s v="SFE"/>
      </sharedItems>
    </cacheField>
    <cacheField name="PO Number" numFmtId="0">
      <sharedItems containsMixedTypes="1" containsNumber="1" containsInteger="1" minValue="10560" maxValue="4500289295"/>
    </cacheField>
    <cacheField name="PO Date" numFmtId="14">
      <sharedItems containsSemiMixedTypes="0" containsNonDate="0" containsDate="1" containsString="0" minDate="2022-01-08T00:00:00" maxDate="2022-04-06T00:00:00" count="25">
        <d v="2022-04-05T00:00:00"/>
        <d v="2022-04-01T00:00:00"/>
        <d v="2022-03-29T00:00:00"/>
        <d v="2022-03-28T00:00:00"/>
        <d v="2022-03-22T00:00:00"/>
        <d v="2022-03-17T00:00:00"/>
        <d v="2022-03-16T00:00:00"/>
        <d v="2022-03-11T00:00:00"/>
        <d v="2022-03-10T00:00:00"/>
        <d v="2022-03-09T00:00:00"/>
        <d v="2022-03-08T00:00:00"/>
        <d v="2022-03-04T00:00:00"/>
        <d v="2022-03-03T00:00:00"/>
        <d v="2022-03-02T00:00:00"/>
        <d v="2022-02-25T00:00:00"/>
        <d v="2022-02-23T00:00:00"/>
        <d v="2022-02-16T00:00:00"/>
        <d v="2022-02-14T00:00:00"/>
        <d v="2022-02-11T00:00:00"/>
        <d v="2022-02-02T00:00:00"/>
        <d v="2022-01-22T00:00:00"/>
        <d v="2022-01-20T00:00:00"/>
        <d v="2022-01-19T00:00:00"/>
        <d v="2022-01-10T00:00:00"/>
        <d v="2022-01-08T00:00:00"/>
      </sharedItems>
      <fieldGroup par="6" base="3">
        <rangePr groupBy="days" startDate="2022-01-08T00:00:00" endDate="2022-04-06T00:00:00"/>
        <groupItems count="368">
          <s v="&lt;1/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6/2022"/>
        </groupItems>
      </fieldGroup>
    </cacheField>
    <cacheField name="Numbers of PO Lines" numFmtId="0">
      <sharedItems containsSemiMixedTypes="0" containsString="0" containsNumber="1" containsInteger="1" minValue="1" maxValue="6"/>
    </cacheField>
    <cacheField name="Value of PO" numFmtId="8">
      <sharedItems containsSemiMixedTypes="0" containsString="0" containsNumber="1" minValue="70" maxValue="25647.599999999999"/>
    </cacheField>
    <cacheField name="Months" numFmtId="0" databaseField="0">
      <fieldGroup base="3">
        <rangePr groupBy="months" startDate="2022-01-08T00:00:00" endDate="2022-04-06T00:00:00"/>
        <groupItems count="14">
          <s v="&lt;1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35"/>
    <x v="0"/>
    <s v="P53079"/>
    <x v="0"/>
    <n v="1"/>
    <n v="17150"/>
  </r>
  <r>
    <n v="34"/>
    <x v="1"/>
    <n v="999110316"/>
    <x v="1"/>
    <n v="1"/>
    <n v="89.5"/>
  </r>
  <r>
    <n v="33"/>
    <x v="0"/>
    <s v="P53026"/>
    <x v="1"/>
    <n v="1"/>
    <n v="14000"/>
  </r>
  <r>
    <n v="32"/>
    <x v="1"/>
    <n v="999110056"/>
    <x v="2"/>
    <n v="1"/>
    <n v="210"/>
  </r>
  <r>
    <n v="31"/>
    <x v="0"/>
    <s v="P52961"/>
    <x v="3"/>
    <n v="1"/>
    <n v="5640"/>
  </r>
  <r>
    <n v="30"/>
    <x v="2"/>
    <n v="26177"/>
    <x v="4"/>
    <n v="2"/>
    <n v="10750"/>
  </r>
  <r>
    <n v="29"/>
    <x v="2"/>
    <n v="26175"/>
    <x v="4"/>
    <n v="2"/>
    <n v="14125"/>
  </r>
  <r>
    <n v="28"/>
    <x v="1"/>
    <n v="999109598"/>
    <x v="4"/>
    <n v="1"/>
    <n v="715"/>
  </r>
  <r>
    <n v="27"/>
    <x v="2"/>
    <n v="45265"/>
    <x v="5"/>
    <n v="5"/>
    <n v="25647.599999999999"/>
  </r>
  <r>
    <n v="26"/>
    <x v="3"/>
    <n v="31522"/>
    <x v="6"/>
    <n v="4"/>
    <n v="2751"/>
  </r>
  <r>
    <n v="25"/>
    <x v="4"/>
    <n v="4500289295"/>
    <x v="7"/>
    <n v="1"/>
    <n v="4000"/>
  </r>
  <r>
    <n v="24"/>
    <x v="1"/>
    <n v="999108982"/>
    <x v="7"/>
    <n v="2"/>
    <n v="3915"/>
  </r>
  <r>
    <n v="23"/>
    <x v="2"/>
    <n v="3102022"/>
    <x v="8"/>
    <n v="2"/>
    <n v="23760"/>
  </r>
  <r>
    <n v="22"/>
    <x v="3"/>
    <n v="31022"/>
    <x v="8"/>
    <n v="1"/>
    <n v="1265"/>
  </r>
  <r>
    <n v="21"/>
    <x v="5"/>
    <s v="JOEL030922"/>
    <x v="9"/>
    <n v="1"/>
    <n v="8125"/>
  </r>
  <r>
    <n v="20"/>
    <x v="0"/>
    <s v="P52738"/>
    <x v="9"/>
    <n v="1"/>
    <n v="6575"/>
  </r>
  <r>
    <n v="19"/>
    <x v="0"/>
    <s v="P52686"/>
    <x v="10"/>
    <n v="1"/>
    <n v="5200"/>
  </r>
  <r>
    <n v="18"/>
    <x v="1"/>
    <n v="999108537"/>
    <x v="11"/>
    <n v="1"/>
    <n v="715"/>
  </r>
  <r>
    <n v="17"/>
    <x v="1"/>
    <n v="999108527"/>
    <x v="11"/>
    <n v="1"/>
    <n v="620"/>
  </r>
  <r>
    <n v="16"/>
    <x v="6"/>
    <n v="14437"/>
    <x v="12"/>
    <n v="1"/>
    <n v="1300"/>
  </r>
  <r>
    <n v="15"/>
    <x v="1"/>
    <n v="999108329"/>
    <x v="13"/>
    <n v="2"/>
    <n v="465"/>
  </r>
  <r>
    <n v="14"/>
    <x v="1"/>
    <n v="999108056"/>
    <x v="14"/>
    <n v="5"/>
    <n v="6562"/>
  </r>
  <r>
    <n v="13"/>
    <x v="4"/>
    <n v="4500288307"/>
    <x v="15"/>
    <n v="1"/>
    <n v="4000"/>
  </r>
  <r>
    <n v="12"/>
    <x v="1"/>
    <n v="999107428"/>
    <x v="16"/>
    <n v="1"/>
    <n v="3592"/>
  </r>
  <r>
    <n v="11"/>
    <x v="1"/>
    <n v="999107274"/>
    <x v="17"/>
    <n v="1"/>
    <n v="2245"/>
  </r>
  <r>
    <n v="10"/>
    <x v="0"/>
    <s v="P52396"/>
    <x v="18"/>
    <n v="1"/>
    <n v="3445"/>
  </r>
  <r>
    <n v="9"/>
    <x v="5"/>
    <s v="JOEL020222"/>
    <x v="19"/>
    <n v="1"/>
    <n v="2820"/>
  </r>
  <r>
    <n v="8"/>
    <x v="1"/>
    <n v="999106517"/>
    <x v="19"/>
    <n v="1"/>
    <n v="675"/>
  </r>
  <r>
    <n v="7"/>
    <x v="0"/>
    <s v="P52252"/>
    <x v="19"/>
    <n v="1"/>
    <n v="6575"/>
  </r>
  <r>
    <n v="6"/>
    <x v="3"/>
    <n v="12222"/>
    <x v="20"/>
    <n v="1"/>
    <n v="5940"/>
  </r>
  <r>
    <n v="5"/>
    <x v="2"/>
    <n v="45264"/>
    <x v="21"/>
    <n v="6"/>
    <n v="19100"/>
  </r>
  <r>
    <n v="4"/>
    <x v="3"/>
    <n v="11922"/>
    <x v="22"/>
    <n v="1"/>
    <n v="340"/>
  </r>
  <r>
    <n v="3"/>
    <x v="5"/>
    <s v="JOEL011022"/>
    <x v="23"/>
    <n v="1"/>
    <n v="2200"/>
  </r>
  <r>
    <n v="2"/>
    <x v="3"/>
    <n v="11022"/>
    <x v="23"/>
    <n v="2"/>
    <n v="1370"/>
  </r>
  <r>
    <n v="1"/>
    <x v="7"/>
    <n v="10560"/>
    <x v="24"/>
    <n v="1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46:M55" firstHeaderRow="1" firstDataRow="1" firstDataCol="1"/>
  <pivotFields count="7">
    <pivotField showAll="0"/>
    <pivotField axis="axisRow" showAll="0">
      <items count="9">
        <item x="2"/>
        <item x="6"/>
        <item x="4"/>
        <item x="0"/>
        <item x="3"/>
        <item x="5"/>
        <item x="7"/>
        <item x="1"/>
        <item t="default"/>
      </items>
    </pivotField>
    <pivotField showAll="0"/>
    <pivotField numFmtId="14" showAll="0"/>
    <pivotField showAll="0"/>
    <pivotField dataField="1" numFmtId="8" showAl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alue of PO" fld="5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0:M35" firstHeaderRow="1" firstDataRow="1" firstDataCol="1"/>
  <pivotFields count="7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ue of PO" fld="5" baseField="0" baseItem="0" numFmtId="164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6"/>
  <sheetViews>
    <sheetView tabSelected="1" zoomScale="85" zoomScaleNormal="85" workbookViewId="0">
      <selection activeCell="K12" sqref="K12"/>
    </sheetView>
  </sheetViews>
  <sheetFormatPr defaultColWidth="9" defaultRowHeight="13" x14ac:dyDescent="0.25"/>
  <cols>
    <col min="1" max="1" width="1.58203125" style="28" customWidth="1"/>
    <col min="2" max="2" width="11.83203125" style="2" bestFit="1" customWidth="1"/>
    <col min="3" max="3" width="6.83203125" style="2" bestFit="1" customWidth="1"/>
    <col min="4" max="4" width="9.25" style="16" bestFit="1" customWidth="1"/>
    <col min="5" max="5" width="10.33203125" style="5" customWidth="1"/>
    <col min="6" max="6" width="13.5" style="2" bestFit="1" customWidth="1"/>
    <col min="7" max="7" width="10.33203125" style="4" bestFit="1" customWidth="1"/>
    <col min="8" max="8" width="10.83203125" style="15" customWidth="1"/>
    <col min="9" max="9" width="12" style="15" customWidth="1"/>
    <col min="10" max="11" width="9" style="1"/>
    <col min="12" max="12" width="13.5" style="60" bestFit="1" customWidth="1"/>
    <col min="13" max="13" width="20.08203125" style="61" bestFit="1" customWidth="1"/>
    <col min="14" max="16384" width="9" style="1"/>
  </cols>
  <sheetData>
    <row r="1" spans="1:13" s="49" customFormat="1" ht="18" customHeight="1" x14ac:dyDescent="0.3">
      <c r="A1" s="50"/>
      <c r="B1" s="50" t="s">
        <v>39</v>
      </c>
      <c r="C1" s="50" t="s">
        <v>40</v>
      </c>
      <c r="D1" s="62" t="s">
        <v>41</v>
      </c>
      <c r="E1" s="51" t="s">
        <v>42</v>
      </c>
      <c r="F1" s="50" t="s">
        <v>43</v>
      </c>
      <c r="G1" s="52" t="s">
        <v>44</v>
      </c>
      <c r="H1" s="53" t="s">
        <v>45</v>
      </c>
      <c r="I1" s="53" t="s">
        <v>46</v>
      </c>
      <c r="L1" s="54"/>
      <c r="M1" s="55"/>
    </row>
    <row r="2" spans="1:13" s="49" customFormat="1" ht="18" customHeight="1" x14ac:dyDescent="0.3">
      <c r="A2" s="50"/>
      <c r="B2" s="50">
        <v>63</v>
      </c>
      <c r="C2" s="50" t="s">
        <v>59</v>
      </c>
      <c r="D2" s="62" t="s">
        <v>86</v>
      </c>
      <c r="E2" s="51">
        <v>44777</v>
      </c>
      <c r="F2" s="50">
        <v>1</v>
      </c>
      <c r="G2" s="52">
        <v>360</v>
      </c>
      <c r="H2" s="53">
        <f>G2+H3</f>
        <v>9466.1</v>
      </c>
      <c r="I2" s="53">
        <f>(G2+I3)</f>
        <v>381857.5</v>
      </c>
      <c r="L2" s="54"/>
      <c r="M2" s="55"/>
    </row>
    <row r="3" spans="1:13" s="49" customFormat="1" ht="18" customHeight="1" x14ac:dyDescent="0.3">
      <c r="A3" s="50"/>
      <c r="B3" s="50">
        <v>62</v>
      </c>
      <c r="C3" s="50" t="s">
        <v>59</v>
      </c>
      <c r="D3" s="62">
        <v>999117204</v>
      </c>
      <c r="E3" s="51">
        <v>44776</v>
      </c>
      <c r="F3" s="50">
        <v>1</v>
      </c>
      <c r="G3" s="52">
        <v>341.6</v>
      </c>
      <c r="H3" s="53">
        <f>G3+H4</f>
        <v>9106.1</v>
      </c>
      <c r="I3" s="53">
        <f>(G3+I4)</f>
        <v>381497.5</v>
      </c>
      <c r="L3" s="54"/>
      <c r="M3" s="55"/>
    </row>
    <row r="4" spans="1:13" s="49" customFormat="1" ht="18" customHeight="1" x14ac:dyDescent="0.3">
      <c r="A4" s="50"/>
      <c r="B4" s="50">
        <v>61</v>
      </c>
      <c r="C4" s="50" t="s">
        <v>11</v>
      </c>
      <c r="D4" s="62" t="s">
        <v>85</v>
      </c>
      <c r="E4" s="51">
        <v>44774</v>
      </c>
      <c r="F4" s="50">
        <v>6</v>
      </c>
      <c r="G4" s="52">
        <v>8764.5</v>
      </c>
      <c r="H4" s="53">
        <f>G4</f>
        <v>8764.5</v>
      </c>
      <c r="I4" s="53">
        <f>(G4+I5)</f>
        <v>381155.9</v>
      </c>
      <c r="L4" s="54"/>
      <c r="M4" s="55"/>
    </row>
    <row r="5" spans="1:13" s="49" customFormat="1" ht="18" customHeight="1" x14ac:dyDescent="0.3">
      <c r="A5" s="50"/>
      <c r="B5" s="50">
        <v>60</v>
      </c>
      <c r="C5" s="50" t="s">
        <v>54</v>
      </c>
      <c r="D5" s="62">
        <v>72522</v>
      </c>
      <c r="E5" s="51">
        <v>44769</v>
      </c>
      <c r="F5" s="50">
        <v>2</v>
      </c>
      <c r="G5" s="52">
        <v>22800</v>
      </c>
      <c r="H5" s="53">
        <f>G5+H6</f>
        <v>95293.4</v>
      </c>
      <c r="I5" s="53">
        <f>(G5+I6)</f>
        <v>372391.4</v>
      </c>
      <c r="L5" s="54"/>
      <c r="M5" s="55"/>
    </row>
    <row r="6" spans="1:13" s="49" customFormat="1" ht="18" customHeight="1" x14ac:dyDescent="0.3">
      <c r="A6" s="50"/>
      <c r="B6" s="50">
        <v>59</v>
      </c>
      <c r="C6" s="50" t="s">
        <v>57</v>
      </c>
      <c r="D6" s="62" t="s">
        <v>84</v>
      </c>
      <c r="E6" s="51">
        <v>44764</v>
      </c>
      <c r="F6" s="50">
        <v>1</v>
      </c>
      <c r="G6" s="52">
        <v>47500</v>
      </c>
      <c r="H6" s="53">
        <f t="shared" ref="H6:H11" si="0">G6+H7</f>
        <v>72493.399999999994</v>
      </c>
      <c r="I6" s="53">
        <f>(G6+I7)</f>
        <v>349591.4</v>
      </c>
      <c r="L6" s="54"/>
      <c r="M6" s="55"/>
    </row>
    <row r="7" spans="1:13" s="49" customFormat="1" ht="18" customHeight="1" x14ac:dyDescent="0.3">
      <c r="A7" s="50"/>
      <c r="B7" s="50">
        <v>58</v>
      </c>
      <c r="C7" s="50" t="s">
        <v>56</v>
      </c>
      <c r="D7" s="62" t="s">
        <v>83</v>
      </c>
      <c r="E7" s="51">
        <v>44764</v>
      </c>
      <c r="F7" s="50">
        <v>1</v>
      </c>
      <c r="G7" s="52">
        <v>6050</v>
      </c>
      <c r="H7" s="53">
        <f t="shared" si="0"/>
        <v>24993.399999999998</v>
      </c>
      <c r="I7" s="53">
        <f t="shared" ref="I7:I12" si="1">(G7+I8)</f>
        <v>302091.40000000002</v>
      </c>
      <c r="L7" s="54"/>
      <c r="M7" s="55"/>
    </row>
    <row r="8" spans="1:13" s="49" customFormat="1" ht="18" customHeight="1" x14ac:dyDescent="0.3">
      <c r="A8" s="50"/>
      <c r="B8" s="50">
        <v>57</v>
      </c>
      <c r="C8" s="50" t="s">
        <v>59</v>
      </c>
      <c r="D8" s="62">
        <v>999116373</v>
      </c>
      <c r="E8" s="51">
        <v>44762</v>
      </c>
      <c r="F8" s="50">
        <v>2</v>
      </c>
      <c r="G8" s="52">
        <v>307.8</v>
      </c>
      <c r="H8" s="53">
        <f t="shared" si="0"/>
        <v>18943.399999999998</v>
      </c>
      <c r="I8" s="53">
        <f t="shared" si="1"/>
        <v>296041.40000000002</v>
      </c>
      <c r="L8" s="54"/>
      <c r="M8" s="55"/>
    </row>
    <row r="9" spans="1:13" s="49" customFormat="1" ht="18" customHeight="1" x14ac:dyDescent="0.3">
      <c r="A9" s="50"/>
      <c r="B9" s="50">
        <v>56</v>
      </c>
      <c r="C9" s="50" t="s">
        <v>57</v>
      </c>
      <c r="D9" s="62" t="s">
        <v>82</v>
      </c>
      <c r="E9" s="51">
        <v>44760</v>
      </c>
      <c r="F9" s="50">
        <v>1</v>
      </c>
      <c r="G9" s="52">
        <v>5208</v>
      </c>
      <c r="H9" s="53">
        <f t="shared" si="0"/>
        <v>18635.599999999999</v>
      </c>
      <c r="I9" s="53">
        <f t="shared" si="1"/>
        <v>295733.60000000003</v>
      </c>
      <c r="L9" s="54"/>
      <c r="M9" s="55"/>
    </row>
    <row r="10" spans="1:13" s="49" customFormat="1" ht="18" customHeight="1" x14ac:dyDescent="0.3">
      <c r="A10" s="50"/>
      <c r="B10" s="50">
        <v>55</v>
      </c>
      <c r="C10" s="50" t="s">
        <v>54</v>
      </c>
      <c r="D10" s="62">
        <v>71222</v>
      </c>
      <c r="E10" s="51">
        <v>44754</v>
      </c>
      <c r="F10" s="50">
        <v>3</v>
      </c>
      <c r="G10" s="52">
        <v>9892</v>
      </c>
      <c r="H10" s="53">
        <f t="shared" si="0"/>
        <v>13427.6</v>
      </c>
      <c r="I10" s="53">
        <f t="shared" si="1"/>
        <v>290525.60000000003</v>
      </c>
      <c r="L10" s="54"/>
      <c r="M10" s="55"/>
    </row>
    <row r="11" spans="1:13" s="49" customFormat="1" ht="18" customHeight="1" x14ac:dyDescent="0.3">
      <c r="A11" s="50"/>
      <c r="B11" s="50">
        <v>54</v>
      </c>
      <c r="C11" s="50" t="s">
        <v>56</v>
      </c>
      <c r="D11" s="62" t="s">
        <v>81</v>
      </c>
      <c r="E11" s="51">
        <v>44749</v>
      </c>
      <c r="F11" s="50">
        <v>1</v>
      </c>
      <c r="G11" s="52">
        <v>510</v>
      </c>
      <c r="H11" s="53">
        <f t="shared" si="0"/>
        <v>3535.6000000000004</v>
      </c>
      <c r="I11" s="53">
        <f t="shared" si="1"/>
        <v>280633.60000000003</v>
      </c>
      <c r="L11" s="54"/>
      <c r="M11" s="55"/>
    </row>
    <row r="12" spans="1:13" s="49" customFormat="1" ht="18" customHeight="1" x14ac:dyDescent="0.3">
      <c r="A12" s="50"/>
      <c r="B12" s="50">
        <v>53</v>
      </c>
      <c r="C12" s="50" t="s">
        <v>59</v>
      </c>
      <c r="D12" s="62">
        <v>999115477</v>
      </c>
      <c r="E12" s="51">
        <v>44743</v>
      </c>
      <c r="F12" s="50">
        <v>3</v>
      </c>
      <c r="G12" s="52">
        <v>3025.6000000000004</v>
      </c>
      <c r="H12" s="53">
        <f>G12</f>
        <v>3025.6000000000004</v>
      </c>
      <c r="I12" s="53">
        <f t="shared" si="1"/>
        <v>280123.60000000003</v>
      </c>
      <c r="L12" s="54"/>
      <c r="M12" s="55"/>
    </row>
    <row r="13" spans="1:13" s="49" customFormat="1" ht="18" customHeight="1" x14ac:dyDescent="0.3">
      <c r="A13" s="50"/>
      <c r="B13" s="50">
        <v>52</v>
      </c>
      <c r="C13" s="50" t="s">
        <v>59</v>
      </c>
      <c r="D13" s="62">
        <v>999115147</v>
      </c>
      <c r="E13" s="51">
        <v>44740</v>
      </c>
      <c r="F13" s="50">
        <v>1</v>
      </c>
      <c r="G13" s="52">
        <v>86.7</v>
      </c>
      <c r="H13" s="53">
        <f>G13+H14</f>
        <v>30251.7</v>
      </c>
      <c r="I13" s="53">
        <f t="shared" ref="I13:I18" si="2">(G13+I14)</f>
        <v>277098.00000000006</v>
      </c>
      <c r="L13" s="54"/>
      <c r="M13" s="55"/>
    </row>
    <row r="14" spans="1:13" s="49" customFormat="1" ht="18" customHeight="1" x14ac:dyDescent="0.3">
      <c r="A14" s="50"/>
      <c r="B14" s="50">
        <v>51</v>
      </c>
      <c r="C14" s="50" t="s">
        <v>59</v>
      </c>
      <c r="D14" s="62">
        <v>999115086</v>
      </c>
      <c r="E14" s="51">
        <v>44739</v>
      </c>
      <c r="F14" s="50">
        <v>1</v>
      </c>
      <c r="G14" s="52">
        <v>650</v>
      </c>
      <c r="H14" s="53">
        <f t="shared" ref="H14:H19" si="3">G14+H15</f>
        <v>30165</v>
      </c>
      <c r="I14" s="53">
        <f t="shared" si="2"/>
        <v>277011.30000000005</v>
      </c>
      <c r="L14" s="54"/>
      <c r="M14" s="55"/>
    </row>
    <row r="15" spans="1:13" s="49" customFormat="1" ht="18" customHeight="1" x14ac:dyDescent="0.3">
      <c r="A15" s="50"/>
      <c r="B15" s="50">
        <v>50</v>
      </c>
      <c r="C15" s="50" t="s">
        <v>57</v>
      </c>
      <c r="D15" s="62" t="s">
        <v>80</v>
      </c>
      <c r="E15" s="51">
        <v>44734</v>
      </c>
      <c r="F15" s="50">
        <v>1</v>
      </c>
      <c r="G15" s="52">
        <v>13750</v>
      </c>
      <c r="H15" s="53">
        <f t="shared" si="3"/>
        <v>29515</v>
      </c>
      <c r="I15" s="53">
        <f t="shared" si="2"/>
        <v>276361.30000000005</v>
      </c>
      <c r="L15" s="54"/>
      <c r="M15" s="55"/>
    </row>
    <row r="16" spans="1:13" s="49" customFormat="1" ht="18" customHeight="1" x14ac:dyDescent="0.3">
      <c r="A16" s="50"/>
      <c r="B16" s="50">
        <v>49</v>
      </c>
      <c r="C16" s="50" t="s">
        <v>59</v>
      </c>
      <c r="D16" s="62">
        <v>999114846</v>
      </c>
      <c r="E16" s="51">
        <v>44733</v>
      </c>
      <c r="F16" s="50">
        <v>1</v>
      </c>
      <c r="G16" s="52">
        <v>325</v>
      </c>
      <c r="H16" s="53">
        <f t="shared" si="3"/>
        <v>15765</v>
      </c>
      <c r="I16" s="53">
        <f t="shared" si="2"/>
        <v>262611.30000000005</v>
      </c>
      <c r="L16" s="54"/>
      <c r="M16" s="55"/>
    </row>
    <row r="17" spans="1:14" s="49" customFormat="1" ht="18" customHeight="1" x14ac:dyDescent="0.3">
      <c r="A17" s="50"/>
      <c r="B17" s="50">
        <v>48</v>
      </c>
      <c r="C17" s="50" t="s">
        <v>59</v>
      </c>
      <c r="D17" s="62">
        <v>999114827</v>
      </c>
      <c r="E17" s="51">
        <v>44733</v>
      </c>
      <c r="F17" s="50">
        <v>2</v>
      </c>
      <c r="G17" s="52">
        <v>9760</v>
      </c>
      <c r="H17" s="53">
        <f t="shared" si="3"/>
        <v>15440</v>
      </c>
      <c r="I17" s="53">
        <f t="shared" si="2"/>
        <v>262286.30000000005</v>
      </c>
      <c r="L17" s="54"/>
      <c r="M17" s="55"/>
    </row>
    <row r="18" spans="1:14" s="49" customFormat="1" ht="18" customHeight="1" x14ac:dyDescent="0.3">
      <c r="A18" s="50"/>
      <c r="B18" s="50">
        <v>47</v>
      </c>
      <c r="C18" s="50" t="s">
        <v>54</v>
      </c>
      <c r="D18" s="62">
        <v>61722</v>
      </c>
      <c r="E18" s="51">
        <v>44729</v>
      </c>
      <c r="F18" s="50">
        <v>2</v>
      </c>
      <c r="G18" s="52">
        <v>1420</v>
      </c>
      <c r="H18" s="53">
        <f t="shared" si="3"/>
        <v>5680</v>
      </c>
      <c r="I18" s="53">
        <f t="shared" si="2"/>
        <v>252526.30000000002</v>
      </c>
      <c r="L18" s="54"/>
      <c r="M18" s="55"/>
    </row>
    <row r="19" spans="1:14" s="49" customFormat="1" ht="18" customHeight="1" x14ac:dyDescent="0.3">
      <c r="A19" s="50"/>
      <c r="B19" s="50">
        <v>46</v>
      </c>
      <c r="C19" s="50" t="s">
        <v>63</v>
      </c>
      <c r="D19" s="62">
        <v>15015</v>
      </c>
      <c r="E19" s="51">
        <v>44722</v>
      </c>
      <c r="F19" s="50">
        <v>2</v>
      </c>
      <c r="G19" s="52">
        <v>2900</v>
      </c>
      <c r="H19" s="53">
        <f t="shared" si="3"/>
        <v>4260</v>
      </c>
      <c r="I19" s="53">
        <f t="shared" ref="I19:I23" si="4">(G19+I20)</f>
        <v>251106.30000000002</v>
      </c>
      <c r="L19" s="54"/>
      <c r="M19" s="55"/>
    </row>
    <row r="20" spans="1:14" s="49" customFormat="1" ht="18" customHeight="1" x14ac:dyDescent="0.3">
      <c r="A20" s="50"/>
      <c r="B20" s="50">
        <v>45</v>
      </c>
      <c r="C20" s="50" t="s">
        <v>54</v>
      </c>
      <c r="D20" s="62">
        <v>60222</v>
      </c>
      <c r="E20" s="51">
        <v>44714</v>
      </c>
      <c r="F20" s="50">
        <v>1</v>
      </c>
      <c r="G20" s="52">
        <v>1360</v>
      </c>
      <c r="H20" s="53">
        <f>G20</f>
        <v>1360</v>
      </c>
      <c r="I20" s="53">
        <f t="shared" si="4"/>
        <v>248206.30000000002</v>
      </c>
      <c r="L20" s="54"/>
      <c r="M20" s="55"/>
    </row>
    <row r="21" spans="1:14" s="49" customFormat="1" ht="18" customHeight="1" x14ac:dyDescent="0.3">
      <c r="A21" s="50"/>
      <c r="B21" s="50">
        <v>44</v>
      </c>
      <c r="C21" s="50" t="s">
        <v>54</v>
      </c>
      <c r="D21" s="62">
        <v>52622</v>
      </c>
      <c r="E21" s="51">
        <v>44707</v>
      </c>
      <c r="F21" s="50">
        <v>2</v>
      </c>
      <c r="G21" s="52">
        <v>589.6</v>
      </c>
      <c r="H21" s="53">
        <f>G21+H22</f>
        <v>14229.2</v>
      </c>
      <c r="I21" s="53">
        <f t="shared" si="4"/>
        <v>246846.30000000002</v>
      </c>
      <c r="L21" s="54"/>
      <c r="M21" s="55"/>
    </row>
    <row r="22" spans="1:14" s="49" customFormat="1" ht="18" customHeight="1" x14ac:dyDescent="0.3">
      <c r="A22" s="50"/>
      <c r="B22" s="50">
        <v>43</v>
      </c>
      <c r="C22" s="50" t="s">
        <v>56</v>
      </c>
      <c r="D22" s="62">
        <v>3102022</v>
      </c>
      <c r="E22" s="51">
        <v>44706</v>
      </c>
      <c r="F22" s="50">
        <v>1</v>
      </c>
      <c r="G22" s="52">
        <v>4000</v>
      </c>
      <c r="H22" s="53">
        <f>G22+H23</f>
        <v>13639.6</v>
      </c>
      <c r="I22" s="53">
        <f t="shared" si="4"/>
        <v>246256.7</v>
      </c>
      <c r="L22" s="55"/>
      <c r="M22" s="55"/>
    </row>
    <row r="23" spans="1:14" s="49" customFormat="1" ht="18" customHeight="1" x14ac:dyDescent="0.3">
      <c r="A23" s="50"/>
      <c r="B23" s="50">
        <v>42</v>
      </c>
      <c r="C23" s="50" t="s">
        <v>62</v>
      </c>
      <c r="D23" s="62">
        <v>4500293992</v>
      </c>
      <c r="E23" s="51">
        <v>44704</v>
      </c>
      <c r="F23" s="50">
        <v>1</v>
      </c>
      <c r="G23" s="52">
        <v>4000</v>
      </c>
      <c r="H23" s="53">
        <f>G23+H24</f>
        <v>9639.6</v>
      </c>
      <c r="I23" s="53">
        <f t="shared" si="4"/>
        <v>242256.7</v>
      </c>
      <c r="L23" s="54"/>
      <c r="M23" s="55"/>
    </row>
    <row r="24" spans="1:14" s="49" customFormat="1" ht="18" customHeight="1" x14ac:dyDescent="0.3">
      <c r="A24" s="50"/>
      <c r="B24" s="50">
        <v>41</v>
      </c>
      <c r="C24" s="50" t="s">
        <v>54</v>
      </c>
      <c r="D24" s="62">
        <v>52022</v>
      </c>
      <c r="E24" s="51">
        <v>44701</v>
      </c>
      <c r="F24" s="50">
        <v>1</v>
      </c>
      <c r="G24" s="52">
        <v>298</v>
      </c>
      <c r="H24" s="53">
        <f>G24+H25</f>
        <v>5639.6</v>
      </c>
      <c r="I24" s="53">
        <f t="shared" ref="I24:I29" si="5">(G24+I25)</f>
        <v>238256.7</v>
      </c>
      <c r="L24" s="54"/>
      <c r="M24" s="55"/>
    </row>
    <row r="25" spans="1:14" s="49" customFormat="1" ht="18" customHeight="1" x14ac:dyDescent="0.3">
      <c r="A25" s="50"/>
      <c r="B25" s="50">
        <v>40</v>
      </c>
      <c r="C25" s="50" t="s">
        <v>11</v>
      </c>
      <c r="D25" s="62" t="s">
        <v>79</v>
      </c>
      <c r="E25" s="51">
        <v>44695</v>
      </c>
      <c r="F25" s="50">
        <v>3</v>
      </c>
      <c r="G25" s="52">
        <v>2491.6</v>
      </c>
      <c r="H25" s="53">
        <f>G25+H26</f>
        <v>5341.6</v>
      </c>
      <c r="I25" s="53">
        <f t="shared" si="5"/>
        <v>237958.7</v>
      </c>
      <c r="L25" s="55"/>
      <c r="M25" s="55"/>
    </row>
    <row r="26" spans="1:14" s="49" customFormat="1" ht="18" customHeight="1" x14ac:dyDescent="0.3">
      <c r="A26" s="50"/>
      <c r="B26" s="50">
        <v>39</v>
      </c>
      <c r="C26" s="50" t="s">
        <v>63</v>
      </c>
      <c r="D26" s="62">
        <v>14847</v>
      </c>
      <c r="E26" s="51">
        <v>44693</v>
      </c>
      <c r="F26" s="50">
        <v>1</v>
      </c>
      <c r="G26" s="52">
        <v>2850</v>
      </c>
      <c r="H26" s="53">
        <f>G26</f>
        <v>2850</v>
      </c>
      <c r="I26" s="53">
        <f t="shared" si="5"/>
        <v>235467.1</v>
      </c>
      <c r="L26" s="54"/>
      <c r="M26" s="55"/>
    </row>
    <row r="27" spans="1:14" s="49" customFormat="1" ht="18" customHeight="1" x14ac:dyDescent="0.3">
      <c r="A27" s="50"/>
      <c r="B27" s="50">
        <v>38</v>
      </c>
      <c r="C27" s="50" t="s">
        <v>62</v>
      </c>
      <c r="D27" s="62">
        <v>4500292537</v>
      </c>
      <c r="E27" s="51">
        <v>44678</v>
      </c>
      <c r="F27" s="50">
        <v>1</v>
      </c>
      <c r="G27" s="52">
        <v>4000</v>
      </c>
      <c r="H27" s="53">
        <f>G27+H28</f>
        <v>57904.5</v>
      </c>
      <c r="I27" s="53">
        <f t="shared" si="5"/>
        <v>232617.1</v>
      </c>
      <c r="L27" s="54"/>
      <c r="M27" s="55"/>
    </row>
    <row r="28" spans="1:14" s="49" customFormat="1" ht="18" customHeight="1" x14ac:dyDescent="0.3">
      <c r="A28" s="50"/>
      <c r="B28" s="50">
        <v>37</v>
      </c>
      <c r="C28" s="50" t="s">
        <v>78</v>
      </c>
      <c r="D28" s="62">
        <v>2239</v>
      </c>
      <c r="E28" s="51">
        <v>44670</v>
      </c>
      <c r="F28" s="50">
        <v>1</v>
      </c>
      <c r="G28" s="52">
        <v>16825</v>
      </c>
      <c r="H28" s="53">
        <f>G28+H29</f>
        <v>53904.5</v>
      </c>
      <c r="I28" s="53">
        <f t="shared" si="5"/>
        <v>228617.1</v>
      </c>
      <c r="L28" s="54"/>
      <c r="M28" s="55"/>
    </row>
    <row r="29" spans="1:14" s="49" customFormat="1" ht="18" customHeight="1" x14ac:dyDescent="0.3">
      <c r="A29" s="50"/>
      <c r="B29" s="50">
        <v>36</v>
      </c>
      <c r="C29" s="50" t="s">
        <v>62</v>
      </c>
      <c r="D29" s="62">
        <v>4500291917</v>
      </c>
      <c r="E29" s="51">
        <v>44670</v>
      </c>
      <c r="F29" s="50">
        <v>1</v>
      </c>
      <c r="G29" s="52">
        <v>5840</v>
      </c>
      <c r="H29" s="53">
        <f>G29+H30</f>
        <v>37079.5</v>
      </c>
      <c r="I29" s="53">
        <f t="shared" si="5"/>
        <v>211792.1</v>
      </c>
      <c r="L29" s="54"/>
      <c r="M29" s="55"/>
    </row>
    <row r="30" spans="1:14" s="49" customFormat="1" ht="18" customHeight="1" x14ac:dyDescent="0.3">
      <c r="A30" s="50"/>
      <c r="B30" s="50">
        <v>35</v>
      </c>
      <c r="C30" s="50" t="s">
        <v>57</v>
      </c>
      <c r="D30" s="62" t="s">
        <v>70</v>
      </c>
      <c r="E30" s="51">
        <v>44656</v>
      </c>
      <c r="F30" s="50">
        <v>1</v>
      </c>
      <c r="G30" s="52">
        <v>17150</v>
      </c>
      <c r="H30" s="53">
        <f>G30+H31</f>
        <v>31239.5</v>
      </c>
      <c r="I30" s="53">
        <f t="shared" ref="I30:I35" si="6">(G30+I31)</f>
        <v>205952.1</v>
      </c>
      <c r="L30" s="56" t="s">
        <v>71</v>
      </c>
      <c r="M30" s="57" t="s">
        <v>77</v>
      </c>
      <c r="N30"/>
    </row>
    <row r="31" spans="1:14" s="49" customFormat="1" ht="18" customHeight="1" x14ac:dyDescent="0.3">
      <c r="A31" s="50"/>
      <c r="B31" s="50">
        <v>34</v>
      </c>
      <c r="C31" s="50" t="s">
        <v>59</v>
      </c>
      <c r="D31" s="62">
        <v>999110316</v>
      </c>
      <c r="E31" s="51">
        <v>44652</v>
      </c>
      <c r="F31" s="50">
        <v>1</v>
      </c>
      <c r="G31" s="52">
        <v>89.5</v>
      </c>
      <c r="H31" s="53">
        <f>G31+H32</f>
        <v>14089.5</v>
      </c>
      <c r="I31" s="53">
        <f t="shared" si="6"/>
        <v>188802.1</v>
      </c>
      <c r="L31" s="58" t="s">
        <v>73</v>
      </c>
      <c r="M31" s="57">
        <v>29020</v>
      </c>
      <c r="N31"/>
    </row>
    <row r="32" spans="1:14" s="49" customFormat="1" ht="18" customHeight="1" x14ac:dyDescent="0.3">
      <c r="A32" s="50"/>
      <c r="B32" s="50">
        <v>33</v>
      </c>
      <c r="C32" s="50" t="s">
        <v>57</v>
      </c>
      <c r="D32" s="62" t="s">
        <v>69</v>
      </c>
      <c r="E32" s="51">
        <v>44652</v>
      </c>
      <c r="F32" s="50">
        <v>1</v>
      </c>
      <c r="G32" s="52">
        <v>14000</v>
      </c>
      <c r="H32" s="53">
        <f>G32</f>
        <v>14000</v>
      </c>
      <c r="I32" s="53">
        <f t="shared" si="6"/>
        <v>188712.6</v>
      </c>
      <c r="L32" s="58" t="s">
        <v>74</v>
      </c>
      <c r="M32" s="57">
        <v>29914</v>
      </c>
      <c r="N32"/>
    </row>
    <row r="33" spans="1:14" s="49" customFormat="1" ht="18" customHeight="1" x14ac:dyDescent="0.3">
      <c r="A33" s="50"/>
      <c r="B33" s="50">
        <v>32</v>
      </c>
      <c r="C33" s="50" t="s">
        <v>59</v>
      </c>
      <c r="D33" s="62">
        <v>999110056</v>
      </c>
      <c r="E33" s="51">
        <v>44649</v>
      </c>
      <c r="F33" s="50">
        <v>1</v>
      </c>
      <c r="G33" s="52">
        <v>210</v>
      </c>
      <c r="H33" s="53">
        <f>G33+H34</f>
        <v>115778.6</v>
      </c>
      <c r="I33" s="53">
        <f t="shared" si="6"/>
        <v>174712.6</v>
      </c>
      <c r="L33" s="58" t="s">
        <v>75</v>
      </c>
      <c r="M33" s="57">
        <v>115778.6</v>
      </c>
      <c r="N33"/>
    </row>
    <row r="34" spans="1:14" s="49" customFormat="1" ht="18" customHeight="1" x14ac:dyDescent="0.3">
      <c r="A34" s="50"/>
      <c r="B34" s="50">
        <v>31</v>
      </c>
      <c r="C34" s="50" t="s">
        <v>57</v>
      </c>
      <c r="D34" s="62" t="s">
        <v>68</v>
      </c>
      <c r="E34" s="51">
        <v>44648</v>
      </c>
      <c r="F34" s="50">
        <v>1</v>
      </c>
      <c r="G34" s="52">
        <v>5640</v>
      </c>
      <c r="H34" s="53">
        <f>G34+H35</f>
        <v>115568.6</v>
      </c>
      <c r="I34" s="53">
        <f t="shared" si="6"/>
        <v>174502.6</v>
      </c>
      <c r="L34" s="58" t="s">
        <v>76</v>
      </c>
      <c r="M34" s="57">
        <v>31239.5</v>
      </c>
      <c r="N34"/>
    </row>
    <row r="35" spans="1:14" s="49" customFormat="1" ht="18" customHeight="1" x14ac:dyDescent="0.3">
      <c r="A35" s="50"/>
      <c r="B35" s="50">
        <v>30</v>
      </c>
      <c r="C35" s="50" t="s">
        <v>56</v>
      </c>
      <c r="D35" s="62">
        <v>26177</v>
      </c>
      <c r="E35" s="51">
        <v>44642</v>
      </c>
      <c r="F35" s="50">
        <v>2</v>
      </c>
      <c r="G35" s="52">
        <v>10750</v>
      </c>
      <c r="H35" s="53">
        <f>G35+H36</f>
        <v>109928.6</v>
      </c>
      <c r="I35" s="53">
        <f t="shared" si="6"/>
        <v>168862.6</v>
      </c>
      <c r="L35" s="58" t="s">
        <v>72</v>
      </c>
      <c r="M35" s="57">
        <v>205952.1</v>
      </c>
      <c r="N35"/>
    </row>
    <row r="36" spans="1:14" s="49" customFormat="1" ht="18" customHeight="1" x14ac:dyDescent="0.3">
      <c r="A36" s="50"/>
      <c r="B36" s="50">
        <v>29</v>
      </c>
      <c r="C36" s="50" t="s">
        <v>56</v>
      </c>
      <c r="D36" s="62">
        <v>26175</v>
      </c>
      <c r="E36" s="51">
        <v>44642</v>
      </c>
      <c r="F36" s="50">
        <v>2</v>
      </c>
      <c r="G36" s="52">
        <v>14125</v>
      </c>
      <c r="H36" s="53">
        <f>G36+H37</f>
        <v>99178.6</v>
      </c>
      <c r="I36" s="53">
        <f t="shared" ref="I36:I41" si="7">(G36+I37)</f>
        <v>158112.6</v>
      </c>
      <c r="L36" s="59"/>
      <c r="M36" s="57"/>
      <c r="N36"/>
    </row>
    <row r="37" spans="1:14" s="49" customFormat="1" ht="18" customHeight="1" x14ac:dyDescent="0.3">
      <c r="A37" s="50"/>
      <c r="B37" s="50">
        <v>28</v>
      </c>
      <c r="C37" s="50" t="s">
        <v>59</v>
      </c>
      <c r="D37" s="62">
        <v>999109598</v>
      </c>
      <c r="E37" s="51">
        <v>44642</v>
      </c>
      <c r="F37" s="50">
        <v>1</v>
      </c>
      <c r="G37" s="52">
        <v>715</v>
      </c>
      <c r="H37" s="53">
        <f>G37+H38</f>
        <v>85053.6</v>
      </c>
      <c r="I37" s="53">
        <f t="shared" si="7"/>
        <v>143987.6</v>
      </c>
      <c r="L37" s="59"/>
      <c r="M37" s="57"/>
      <c r="N37"/>
    </row>
    <row r="38" spans="1:14" s="49" customFormat="1" ht="18" customHeight="1" x14ac:dyDescent="0.3">
      <c r="A38" s="50"/>
      <c r="B38" s="50">
        <v>27</v>
      </c>
      <c r="C38" s="50" t="s">
        <v>56</v>
      </c>
      <c r="D38" s="62">
        <v>45265</v>
      </c>
      <c r="E38" s="51">
        <v>44637</v>
      </c>
      <c r="F38" s="50">
        <v>5</v>
      </c>
      <c r="G38" s="52">
        <v>25647.599999999999</v>
      </c>
      <c r="H38" s="53">
        <f t="shared" ref="H38:H43" si="8">G38+H39</f>
        <v>84338.6</v>
      </c>
      <c r="I38" s="53">
        <f t="shared" si="7"/>
        <v>143272.6</v>
      </c>
      <c r="L38" s="59"/>
      <c r="M38" s="57"/>
      <c r="N38"/>
    </row>
    <row r="39" spans="1:14" s="49" customFormat="1" ht="18" customHeight="1" x14ac:dyDescent="0.3">
      <c r="A39" s="50"/>
      <c r="B39" s="50">
        <v>26</v>
      </c>
      <c r="C39" s="50" t="s">
        <v>54</v>
      </c>
      <c r="D39" s="62">
        <v>31522</v>
      </c>
      <c r="E39" s="51">
        <v>44636</v>
      </c>
      <c r="F39" s="50">
        <v>4</v>
      </c>
      <c r="G39" s="52">
        <v>2751</v>
      </c>
      <c r="H39" s="53">
        <f t="shared" si="8"/>
        <v>58691</v>
      </c>
      <c r="I39" s="53">
        <f t="shared" si="7"/>
        <v>117625</v>
      </c>
      <c r="L39" s="59"/>
      <c r="M39" s="57"/>
      <c r="N39"/>
    </row>
    <row r="40" spans="1:14" s="49" customFormat="1" ht="18" customHeight="1" x14ac:dyDescent="0.3">
      <c r="A40" s="50"/>
      <c r="B40" s="50">
        <v>25</v>
      </c>
      <c r="C40" s="50" t="s">
        <v>62</v>
      </c>
      <c r="D40" s="62">
        <v>4500289295</v>
      </c>
      <c r="E40" s="51">
        <v>44631</v>
      </c>
      <c r="F40" s="50">
        <v>1</v>
      </c>
      <c r="G40" s="52">
        <v>4000</v>
      </c>
      <c r="H40" s="53">
        <f t="shared" si="8"/>
        <v>55940</v>
      </c>
      <c r="I40" s="53">
        <f t="shared" si="7"/>
        <v>114874</v>
      </c>
      <c r="L40" s="59"/>
      <c r="M40" s="57"/>
      <c r="N40"/>
    </row>
    <row r="41" spans="1:14" s="49" customFormat="1" ht="18" customHeight="1" x14ac:dyDescent="0.3">
      <c r="A41" s="50"/>
      <c r="B41" s="50">
        <v>24</v>
      </c>
      <c r="C41" s="50" t="s">
        <v>59</v>
      </c>
      <c r="D41" s="62">
        <v>999108982</v>
      </c>
      <c r="E41" s="51">
        <v>44631</v>
      </c>
      <c r="F41" s="50">
        <v>2</v>
      </c>
      <c r="G41" s="52">
        <v>3915</v>
      </c>
      <c r="H41" s="53">
        <f t="shared" si="8"/>
        <v>51940</v>
      </c>
      <c r="I41" s="53">
        <f t="shared" si="7"/>
        <v>110874</v>
      </c>
      <c r="L41" s="59"/>
      <c r="M41" s="57"/>
      <c r="N41"/>
    </row>
    <row r="42" spans="1:14" s="49" customFormat="1" ht="18" customHeight="1" x14ac:dyDescent="0.3">
      <c r="A42" s="50"/>
      <c r="B42" s="50">
        <v>23</v>
      </c>
      <c r="C42" s="50" t="s">
        <v>56</v>
      </c>
      <c r="D42" s="62">
        <v>3102022</v>
      </c>
      <c r="E42" s="51">
        <v>44630</v>
      </c>
      <c r="F42" s="50">
        <v>2</v>
      </c>
      <c r="G42" s="52">
        <v>23760</v>
      </c>
      <c r="H42" s="53">
        <f t="shared" si="8"/>
        <v>48025</v>
      </c>
      <c r="I42" s="53">
        <f t="shared" ref="I42:I47" si="9">(G42+I43)</f>
        <v>106959</v>
      </c>
      <c r="L42" s="59"/>
      <c r="M42" s="57"/>
      <c r="N42"/>
    </row>
    <row r="43" spans="1:14" s="49" customFormat="1" ht="18" customHeight="1" x14ac:dyDescent="0.3">
      <c r="A43" s="50"/>
      <c r="B43" s="50">
        <v>22</v>
      </c>
      <c r="C43" s="50" t="s">
        <v>54</v>
      </c>
      <c r="D43" s="62">
        <v>31022</v>
      </c>
      <c r="E43" s="51">
        <v>44630</v>
      </c>
      <c r="F43" s="50">
        <v>1</v>
      </c>
      <c r="G43" s="52">
        <v>1265</v>
      </c>
      <c r="H43" s="53">
        <f t="shared" si="8"/>
        <v>24265</v>
      </c>
      <c r="I43" s="53">
        <f t="shared" si="9"/>
        <v>83199</v>
      </c>
      <c r="L43" s="59"/>
      <c r="M43" s="57"/>
      <c r="N43"/>
    </row>
    <row r="44" spans="1:14" s="49" customFormat="1" ht="18" customHeight="1" x14ac:dyDescent="0.3">
      <c r="A44" s="50"/>
      <c r="B44" s="50">
        <v>21</v>
      </c>
      <c r="C44" s="50" t="s">
        <v>11</v>
      </c>
      <c r="D44" s="62" t="s">
        <v>66</v>
      </c>
      <c r="E44" s="51">
        <v>44629</v>
      </c>
      <c r="F44" s="50">
        <v>1</v>
      </c>
      <c r="G44" s="52">
        <v>8125</v>
      </c>
      <c r="H44" s="53">
        <f t="shared" ref="H44:H49" si="10">G44+H45</f>
        <v>23000</v>
      </c>
      <c r="I44" s="53">
        <f t="shared" si="9"/>
        <v>81934</v>
      </c>
      <c r="L44" s="59"/>
      <c r="M44" s="57"/>
      <c r="N44"/>
    </row>
    <row r="45" spans="1:14" s="49" customFormat="1" ht="18" customHeight="1" x14ac:dyDescent="0.3">
      <c r="A45" s="50"/>
      <c r="B45" s="50">
        <v>20</v>
      </c>
      <c r="C45" s="50" t="s">
        <v>57</v>
      </c>
      <c r="D45" s="62" t="s">
        <v>65</v>
      </c>
      <c r="E45" s="51">
        <v>44629</v>
      </c>
      <c r="F45" s="50">
        <v>1</v>
      </c>
      <c r="G45" s="52">
        <v>6575</v>
      </c>
      <c r="H45" s="53">
        <f t="shared" si="10"/>
        <v>14875</v>
      </c>
      <c r="I45" s="53">
        <f t="shared" si="9"/>
        <v>73809</v>
      </c>
      <c r="L45" s="59"/>
      <c r="M45" s="57"/>
      <c r="N45"/>
    </row>
    <row r="46" spans="1:14" s="49" customFormat="1" ht="18" customHeight="1" x14ac:dyDescent="0.3">
      <c r="A46" s="50"/>
      <c r="B46" s="50">
        <v>19</v>
      </c>
      <c r="C46" s="50" t="s">
        <v>57</v>
      </c>
      <c r="D46" s="62" t="s">
        <v>64</v>
      </c>
      <c r="E46" s="51">
        <v>44628</v>
      </c>
      <c r="F46" s="50">
        <v>1</v>
      </c>
      <c r="G46" s="52">
        <v>5200</v>
      </c>
      <c r="H46" s="53">
        <f t="shared" si="10"/>
        <v>8300</v>
      </c>
      <c r="I46" s="53">
        <f t="shared" si="9"/>
        <v>67234</v>
      </c>
      <c r="L46" s="56" t="s">
        <v>71</v>
      </c>
      <c r="M46" s="57" t="s">
        <v>77</v>
      </c>
      <c r="N46"/>
    </row>
    <row r="47" spans="1:14" s="49" customFormat="1" ht="18" customHeight="1" x14ac:dyDescent="0.3">
      <c r="A47" s="50"/>
      <c r="B47" s="50">
        <v>18</v>
      </c>
      <c r="C47" s="50" t="s">
        <v>59</v>
      </c>
      <c r="D47" s="62">
        <v>999108537</v>
      </c>
      <c r="E47" s="51">
        <v>44624</v>
      </c>
      <c r="F47" s="50">
        <v>1</v>
      </c>
      <c r="G47" s="52">
        <v>715</v>
      </c>
      <c r="H47" s="53">
        <f t="shared" si="10"/>
        <v>3100</v>
      </c>
      <c r="I47" s="53">
        <f t="shared" si="9"/>
        <v>62034</v>
      </c>
      <c r="L47" s="58" t="s">
        <v>56</v>
      </c>
      <c r="M47" s="57">
        <v>93382.6</v>
      </c>
      <c r="N47"/>
    </row>
    <row r="48" spans="1:14" s="49" customFormat="1" ht="18" customHeight="1" x14ac:dyDescent="0.3">
      <c r="A48" s="50"/>
      <c r="B48" s="50">
        <v>17</v>
      </c>
      <c r="C48" s="50" t="s">
        <v>59</v>
      </c>
      <c r="D48" s="62">
        <v>999108527</v>
      </c>
      <c r="E48" s="51">
        <v>44624</v>
      </c>
      <c r="F48" s="50">
        <v>1</v>
      </c>
      <c r="G48" s="52">
        <v>620</v>
      </c>
      <c r="H48" s="53">
        <f t="shared" si="10"/>
        <v>2385</v>
      </c>
      <c r="I48" s="53">
        <f t="shared" ref="I48:I53" si="11">(G48+I49)</f>
        <v>61319</v>
      </c>
      <c r="L48" s="58" t="s">
        <v>63</v>
      </c>
      <c r="M48" s="57">
        <v>1300</v>
      </c>
      <c r="N48"/>
    </row>
    <row r="49" spans="1:14" s="49" customFormat="1" ht="18" customHeight="1" x14ac:dyDescent="0.3">
      <c r="A49" s="50"/>
      <c r="B49" s="50">
        <v>16</v>
      </c>
      <c r="C49" s="50" t="s">
        <v>63</v>
      </c>
      <c r="D49" s="62">
        <v>14437</v>
      </c>
      <c r="E49" s="51">
        <v>44623</v>
      </c>
      <c r="F49" s="50">
        <v>1</v>
      </c>
      <c r="G49" s="52">
        <v>1300</v>
      </c>
      <c r="H49" s="53">
        <f t="shared" si="10"/>
        <v>1765</v>
      </c>
      <c r="I49" s="53">
        <f t="shared" si="11"/>
        <v>60699</v>
      </c>
      <c r="L49" s="58" t="s">
        <v>62</v>
      </c>
      <c r="M49" s="57">
        <v>8000</v>
      </c>
      <c r="N49"/>
    </row>
    <row r="50" spans="1:14" s="49" customFormat="1" ht="18" customHeight="1" x14ac:dyDescent="0.3">
      <c r="A50" s="50"/>
      <c r="B50" s="50">
        <v>15</v>
      </c>
      <c r="C50" s="50" t="s">
        <v>59</v>
      </c>
      <c r="D50" s="62">
        <v>999108329</v>
      </c>
      <c r="E50" s="51">
        <v>44622</v>
      </c>
      <c r="F50" s="50">
        <v>2</v>
      </c>
      <c r="G50" s="52">
        <v>465</v>
      </c>
      <c r="H50" s="53">
        <f>G50</f>
        <v>465</v>
      </c>
      <c r="I50" s="53">
        <f t="shared" si="11"/>
        <v>59399</v>
      </c>
      <c r="L50" s="58" t="s">
        <v>57</v>
      </c>
      <c r="M50" s="57">
        <v>58585</v>
      </c>
      <c r="N50"/>
    </row>
    <row r="51" spans="1:14" s="49" customFormat="1" ht="18" customHeight="1" x14ac:dyDescent="0.3">
      <c r="A51" s="50"/>
      <c r="B51" s="50">
        <v>14</v>
      </c>
      <c r="C51" s="50" t="s">
        <v>59</v>
      </c>
      <c r="D51" s="62">
        <v>999108056</v>
      </c>
      <c r="E51" s="51">
        <v>44617</v>
      </c>
      <c r="F51" s="50">
        <v>5</v>
      </c>
      <c r="G51" s="52">
        <v>6562</v>
      </c>
      <c r="H51" s="53">
        <f>G51+H52</f>
        <v>29914</v>
      </c>
      <c r="I51" s="53">
        <f t="shared" si="11"/>
        <v>58934</v>
      </c>
      <c r="L51" s="58" t="s">
        <v>54</v>
      </c>
      <c r="M51" s="57">
        <v>11666</v>
      </c>
      <c r="N51"/>
    </row>
    <row r="52" spans="1:14" s="49" customFormat="1" ht="18" customHeight="1" x14ac:dyDescent="0.3">
      <c r="A52" s="50"/>
      <c r="B52" s="50">
        <v>13</v>
      </c>
      <c r="C52" s="50" t="s">
        <v>62</v>
      </c>
      <c r="D52" s="62">
        <v>4500288307</v>
      </c>
      <c r="E52" s="51">
        <v>44615</v>
      </c>
      <c r="F52" s="50">
        <v>1</v>
      </c>
      <c r="G52" s="52">
        <v>4000</v>
      </c>
      <c r="H52" s="53">
        <f t="shared" ref="H52:H57" si="12">G52+H53</f>
        <v>23352</v>
      </c>
      <c r="I52" s="53">
        <f t="shared" si="11"/>
        <v>52372</v>
      </c>
      <c r="L52" s="58" t="s">
        <v>11</v>
      </c>
      <c r="M52" s="57">
        <v>13145</v>
      </c>
      <c r="N52"/>
    </row>
    <row r="53" spans="1:14" s="49" customFormat="1" ht="18" customHeight="1" x14ac:dyDescent="0.3">
      <c r="A53" s="50"/>
      <c r="B53" s="50">
        <v>12</v>
      </c>
      <c r="C53" s="50" t="s">
        <v>59</v>
      </c>
      <c r="D53" s="62">
        <v>999107428</v>
      </c>
      <c r="E53" s="51">
        <v>44608</v>
      </c>
      <c r="F53" s="50">
        <v>1</v>
      </c>
      <c r="G53" s="52">
        <v>3592</v>
      </c>
      <c r="H53" s="53">
        <f t="shared" si="12"/>
        <v>19352</v>
      </c>
      <c r="I53" s="53">
        <f t="shared" si="11"/>
        <v>48372</v>
      </c>
      <c r="L53" s="58" t="s">
        <v>53</v>
      </c>
      <c r="M53" s="57">
        <v>70</v>
      </c>
      <c r="N53"/>
    </row>
    <row r="54" spans="1:14" s="49" customFormat="1" ht="18" customHeight="1" x14ac:dyDescent="0.3">
      <c r="A54" s="50"/>
      <c r="B54" s="50">
        <v>11</v>
      </c>
      <c r="C54" s="50" t="s">
        <v>59</v>
      </c>
      <c r="D54" s="62">
        <v>999107274</v>
      </c>
      <c r="E54" s="51">
        <v>44606</v>
      </c>
      <c r="F54" s="50">
        <v>1</v>
      </c>
      <c r="G54" s="52">
        <v>2245</v>
      </c>
      <c r="H54" s="53">
        <f t="shared" si="12"/>
        <v>15760</v>
      </c>
      <c r="I54" s="53">
        <f t="shared" ref="I54:I59" si="13">(G54+I55)</f>
        <v>44780</v>
      </c>
      <c r="L54" s="58" t="s">
        <v>59</v>
      </c>
      <c r="M54" s="57">
        <v>19803.5</v>
      </c>
      <c r="N54"/>
    </row>
    <row r="55" spans="1:14" s="49" customFormat="1" ht="18" customHeight="1" x14ac:dyDescent="0.3">
      <c r="A55" s="50"/>
      <c r="B55" s="50">
        <v>10</v>
      </c>
      <c r="C55" s="50" t="s">
        <v>57</v>
      </c>
      <c r="D55" s="62" t="s">
        <v>61</v>
      </c>
      <c r="E55" s="51">
        <v>44603</v>
      </c>
      <c r="F55" s="50">
        <v>1</v>
      </c>
      <c r="G55" s="52">
        <v>3445</v>
      </c>
      <c r="H55" s="53">
        <f t="shared" si="12"/>
        <v>13515</v>
      </c>
      <c r="I55" s="53">
        <f t="shared" si="13"/>
        <v>42535</v>
      </c>
      <c r="L55" s="58" t="s">
        <v>72</v>
      </c>
      <c r="M55" s="57">
        <v>205952.1</v>
      </c>
      <c r="N55"/>
    </row>
    <row r="56" spans="1:14" s="49" customFormat="1" ht="18" customHeight="1" x14ac:dyDescent="0.3">
      <c r="A56" s="50"/>
      <c r="B56" s="50">
        <v>9</v>
      </c>
      <c r="C56" s="50" t="s">
        <v>11</v>
      </c>
      <c r="D56" s="62" t="s">
        <v>60</v>
      </c>
      <c r="E56" s="51">
        <v>44594</v>
      </c>
      <c r="F56" s="50">
        <v>1</v>
      </c>
      <c r="G56" s="52">
        <v>2820</v>
      </c>
      <c r="H56" s="53">
        <f t="shared" si="12"/>
        <v>10070</v>
      </c>
      <c r="I56" s="53">
        <f t="shared" si="13"/>
        <v>39090</v>
      </c>
      <c r="L56" s="59"/>
      <c r="M56" s="57"/>
      <c r="N56"/>
    </row>
    <row r="57" spans="1:14" s="49" customFormat="1" ht="18" customHeight="1" x14ac:dyDescent="0.3">
      <c r="A57" s="50"/>
      <c r="B57" s="50">
        <v>8</v>
      </c>
      <c r="C57" s="50" t="s">
        <v>59</v>
      </c>
      <c r="D57" s="62">
        <v>999106517</v>
      </c>
      <c r="E57" s="51">
        <v>44594</v>
      </c>
      <c r="F57" s="50">
        <v>1</v>
      </c>
      <c r="G57" s="52">
        <v>675</v>
      </c>
      <c r="H57" s="53">
        <f t="shared" si="12"/>
        <v>7250</v>
      </c>
      <c r="I57" s="53">
        <f t="shared" si="13"/>
        <v>36270</v>
      </c>
      <c r="L57" s="59"/>
      <c r="M57" s="57"/>
      <c r="N57"/>
    </row>
    <row r="58" spans="1:14" s="49" customFormat="1" ht="18" customHeight="1" x14ac:dyDescent="0.3">
      <c r="A58" s="50"/>
      <c r="B58" s="50">
        <v>7</v>
      </c>
      <c r="C58" s="50" t="s">
        <v>57</v>
      </c>
      <c r="D58" s="62" t="s">
        <v>58</v>
      </c>
      <c r="E58" s="51">
        <v>44594</v>
      </c>
      <c r="F58" s="50">
        <v>1</v>
      </c>
      <c r="G58" s="52">
        <v>6575</v>
      </c>
      <c r="H58" s="53">
        <f>G58</f>
        <v>6575</v>
      </c>
      <c r="I58" s="53">
        <f t="shared" si="13"/>
        <v>35595</v>
      </c>
      <c r="L58" s="59"/>
      <c r="M58" s="57"/>
      <c r="N58"/>
    </row>
    <row r="59" spans="1:14" s="49" customFormat="1" ht="18" customHeight="1" x14ac:dyDescent="0.3">
      <c r="A59" s="50"/>
      <c r="B59" s="50">
        <v>6</v>
      </c>
      <c r="C59" s="50" t="s">
        <v>54</v>
      </c>
      <c r="D59" s="62">
        <v>12222</v>
      </c>
      <c r="E59" s="51">
        <v>44583</v>
      </c>
      <c r="F59" s="50">
        <v>1</v>
      </c>
      <c r="G59" s="52">
        <v>5940</v>
      </c>
      <c r="H59" s="53">
        <f>G59+H60</f>
        <v>29020</v>
      </c>
      <c r="I59" s="53">
        <f t="shared" si="13"/>
        <v>29020</v>
      </c>
      <c r="L59" s="59"/>
      <c r="M59" s="57"/>
      <c r="N59"/>
    </row>
    <row r="60" spans="1:14" s="49" customFormat="1" ht="18" customHeight="1" x14ac:dyDescent="0.3">
      <c r="A60" s="50"/>
      <c r="B60" s="50">
        <v>5</v>
      </c>
      <c r="C60" s="50" t="s">
        <v>56</v>
      </c>
      <c r="D60" s="62">
        <v>45264</v>
      </c>
      <c r="E60" s="51">
        <v>44581</v>
      </c>
      <c r="F60" s="50">
        <v>6</v>
      </c>
      <c r="G60" s="52">
        <v>19100</v>
      </c>
      <c r="H60" s="53">
        <f>G60+H61</f>
        <v>23080</v>
      </c>
      <c r="I60" s="53">
        <f t="shared" ref="I60:I64" si="14">(G60+I61)</f>
        <v>23080</v>
      </c>
      <c r="L60" s="59"/>
      <c r="M60" s="57"/>
      <c r="N60"/>
    </row>
    <row r="61" spans="1:14" s="49" customFormat="1" ht="18" customHeight="1" x14ac:dyDescent="0.3">
      <c r="A61" s="50"/>
      <c r="B61" s="50">
        <v>4</v>
      </c>
      <c r="C61" s="50" t="s">
        <v>54</v>
      </c>
      <c r="D61" s="62">
        <v>11922</v>
      </c>
      <c r="E61" s="51">
        <v>44580</v>
      </c>
      <c r="F61" s="50">
        <v>1</v>
      </c>
      <c r="G61" s="52">
        <v>340</v>
      </c>
      <c r="H61" s="53">
        <f>G61+H62</f>
        <v>3980</v>
      </c>
      <c r="I61" s="53">
        <f t="shared" si="14"/>
        <v>3980</v>
      </c>
      <c r="L61" s="59"/>
      <c r="M61" s="57"/>
      <c r="N61"/>
    </row>
    <row r="62" spans="1:14" s="49" customFormat="1" ht="18" customHeight="1" x14ac:dyDescent="0.3">
      <c r="A62" s="50"/>
      <c r="B62" s="50">
        <v>3</v>
      </c>
      <c r="C62" s="50" t="s">
        <v>11</v>
      </c>
      <c r="D62" s="62" t="s">
        <v>55</v>
      </c>
      <c r="E62" s="51">
        <v>44571</v>
      </c>
      <c r="F62" s="50">
        <v>1</v>
      </c>
      <c r="G62" s="52">
        <v>2200</v>
      </c>
      <c r="H62" s="53">
        <f>G62+H63</f>
        <v>3640</v>
      </c>
      <c r="I62" s="53">
        <f t="shared" si="14"/>
        <v>3640</v>
      </c>
      <c r="L62" s="59"/>
      <c r="M62" s="57"/>
      <c r="N62"/>
    </row>
    <row r="63" spans="1:14" s="49" customFormat="1" ht="18" customHeight="1" x14ac:dyDescent="0.3">
      <c r="A63" s="50"/>
      <c r="B63" s="50">
        <v>2</v>
      </c>
      <c r="C63" s="50" t="s">
        <v>54</v>
      </c>
      <c r="D63" s="62">
        <v>11022</v>
      </c>
      <c r="E63" s="51">
        <v>44571</v>
      </c>
      <c r="F63" s="50">
        <v>2</v>
      </c>
      <c r="G63" s="52">
        <v>1370</v>
      </c>
      <c r="H63" s="53">
        <f>G63+H64</f>
        <v>1440</v>
      </c>
      <c r="I63" s="53">
        <f t="shared" si="14"/>
        <v>1440</v>
      </c>
      <c r="L63" s="59"/>
      <c r="M63" s="57"/>
      <c r="N63"/>
    </row>
    <row r="64" spans="1:14" s="49" customFormat="1" ht="18" customHeight="1" x14ac:dyDescent="0.3">
      <c r="A64" s="50"/>
      <c r="B64" s="50">
        <v>1</v>
      </c>
      <c r="C64" s="50" t="s">
        <v>53</v>
      </c>
      <c r="D64" s="62">
        <v>10560</v>
      </c>
      <c r="E64" s="51">
        <v>44569</v>
      </c>
      <c r="F64" s="50">
        <v>1</v>
      </c>
      <c r="G64" s="52">
        <v>70</v>
      </c>
      <c r="H64" s="53">
        <f>G64</f>
        <v>70</v>
      </c>
      <c r="I64" s="53">
        <f t="shared" si="14"/>
        <v>70</v>
      </c>
      <c r="L64" s="54"/>
      <c r="M64" s="55"/>
    </row>
    <row r="65" spans="2:9" ht="18" customHeight="1" x14ac:dyDescent="0.25">
      <c r="B65" s="2">
        <v>0</v>
      </c>
      <c r="H65" s="15">
        <f>G65+H66</f>
        <v>0</v>
      </c>
      <c r="I65" s="15">
        <f t="shared" ref="I65" si="15">(G65+I66)</f>
        <v>0</v>
      </c>
    </row>
    <row r="66" spans="2:9" x14ac:dyDescent="0.25">
      <c r="G66" s="4">
        <f>SUM(G65:G65)</f>
        <v>0</v>
      </c>
      <c r="H66" s="15">
        <v>0</v>
      </c>
      <c r="I66" s="15">
        <v>0</v>
      </c>
    </row>
  </sheetData>
  <phoneticPr fontId="2" type="noConversion"/>
  <pageMargins left="0.75" right="0.75" top="1" bottom="1" header="0.5" footer="0.5"/>
  <pageSetup orientation="portrait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91"/>
  <sheetViews>
    <sheetView workbookViewId="0">
      <selection activeCell="N3" sqref="N3"/>
    </sheetView>
  </sheetViews>
  <sheetFormatPr defaultRowHeight="15" x14ac:dyDescent="0.25"/>
  <cols>
    <col min="1" max="1" width="9.58203125" customWidth="1"/>
    <col min="6" max="6" width="9.33203125" bestFit="1" customWidth="1"/>
    <col min="16" max="16" width="9.83203125" bestFit="1" customWidth="1"/>
  </cols>
  <sheetData>
    <row r="1" spans="1:24" s="48" customFormat="1" ht="36" customHeight="1" x14ac:dyDescent="0.25">
      <c r="H1" s="48" t="s">
        <v>35</v>
      </c>
    </row>
    <row r="2" spans="1:24" s="1" customFormat="1" ht="13" x14ac:dyDescent="0.25">
      <c r="A2" s="6" t="s">
        <v>0</v>
      </c>
      <c r="B2" s="16" t="s">
        <v>23</v>
      </c>
      <c r="C2" s="16" t="s">
        <v>24</v>
      </c>
      <c r="D2" s="16" t="s">
        <v>25</v>
      </c>
      <c r="E2" s="16" t="s">
        <v>26</v>
      </c>
      <c r="F2" s="37" t="s">
        <v>15</v>
      </c>
      <c r="G2" s="37" t="s">
        <v>16</v>
      </c>
      <c r="H2" s="37" t="s">
        <v>17</v>
      </c>
      <c r="I2" s="37" t="s">
        <v>18</v>
      </c>
      <c r="J2" s="37" t="s">
        <v>19</v>
      </c>
      <c r="K2" s="37" t="s">
        <v>20</v>
      </c>
      <c r="L2" s="37" t="s">
        <v>21</v>
      </c>
      <c r="M2" s="37" t="s">
        <v>22</v>
      </c>
      <c r="N2" s="37" t="s">
        <v>23</v>
      </c>
      <c r="O2" s="43" t="s">
        <v>48</v>
      </c>
      <c r="P2" s="1" t="s">
        <v>50</v>
      </c>
    </row>
    <row r="3" spans="1:24" s="1" customFormat="1" ht="13" x14ac:dyDescent="0.25">
      <c r="A3" s="14">
        <f>SUM(F3:N3)</f>
        <v>380.03089999999997</v>
      </c>
      <c r="B3" s="14"/>
      <c r="C3" s="17"/>
      <c r="D3" s="17"/>
      <c r="E3" s="14"/>
      <c r="F3" s="35">
        <f>JAN!N3</f>
        <v>29.02</v>
      </c>
      <c r="G3" s="41">
        <f>FEB!N3</f>
        <v>29.914000000000001</v>
      </c>
      <c r="H3" s="41">
        <f>MAR!N3</f>
        <v>115.77860000000001</v>
      </c>
      <c r="I3" s="41">
        <f>APR!N3</f>
        <v>57.904499999999999</v>
      </c>
      <c r="J3" s="41">
        <f>MAY!N3</f>
        <v>14.229200000000001</v>
      </c>
      <c r="K3" s="41">
        <f>JUN!N3</f>
        <v>30.2517</v>
      </c>
      <c r="L3" s="41">
        <f>JUL!N3</f>
        <v>95.293399999999991</v>
      </c>
      <c r="M3" s="41">
        <f>AUG!N3</f>
        <v>7.6395</v>
      </c>
      <c r="N3" s="35"/>
      <c r="O3" s="40">
        <f>AVERAGE(F3:N3)</f>
        <v>47.503862499999997</v>
      </c>
      <c r="P3" s="14">
        <f>O3*12</f>
        <v>570.04634999999996</v>
      </c>
      <c r="Q3" s="14"/>
      <c r="R3" s="14"/>
      <c r="S3" s="14"/>
      <c r="T3" s="14"/>
      <c r="U3" s="14"/>
      <c r="V3" s="14"/>
      <c r="W3" s="14"/>
      <c r="X3" s="14"/>
    </row>
    <row r="12" spans="1:24" x14ac:dyDescent="0.25">
      <c r="P12" s="36"/>
    </row>
    <row r="49" spans="6:7" x14ac:dyDescent="0.25">
      <c r="F49" s="4"/>
      <c r="G49" s="4"/>
    </row>
    <row r="50" spans="6:7" x14ac:dyDescent="0.25">
      <c r="F50" s="4"/>
      <c r="G50" s="4"/>
    </row>
    <row r="51" spans="6:7" x14ac:dyDescent="0.25">
      <c r="F51" s="4"/>
      <c r="G51" s="4"/>
    </row>
    <row r="52" spans="6:7" x14ac:dyDescent="0.25">
      <c r="F52" s="4"/>
      <c r="G52" s="4"/>
    </row>
    <row r="53" spans="6:7" x14ac:dyDescent="0.25">
      <c r="F53" s="4"/>
      <c r="G53" s="4"/>
    </row>
    <row r="54" spans="6:7" x14ac:dyDescent="0.25">
      <c r="F54" s="4"/>
      <c r="G54" s="4"/>
    </row>
    <row r="84" spans="1:9" s="1" customFormat="1" ht="13" x14ac:dyDescent="0.25">
      <c r="A84" s="2"/>
      <c r="B84" s="2"/>
      <c r="C84" s="2"/>
      <c r="D84" s="20"/>
      <c r="E84" s="5"/>
      <c r="F84" s="17"/>
      <c r="G84" s="4"/>
      <c r="H84" s="4"/>
      <c r="I84" s="4"/>
    </row>
    <row r="85" spans="1:9" x14ac:dyDescent="0.25">
      <c r="C85" s="2"/>
      <c r="D85" s="20"/>
      <c r="E85" s="5"/>
      <c r="F85" s="17"/>
      <c r="G85" s="4"/>
    </row>
    <row r="86" spans="1:9" x14ac:dyDescent="0.25">
      <c r="C86" s="2"/>
      <c r="D86" s="20"/>
      <c r="E86" s="5"/>
      <c r="F86" s="17"/>
      <c r="G86" s="4"/>
    </row>
    <row r="87" spans="1:9" x14ac:dyDescent="0.25">
      <c r="C87" s="2"/>
      <c r="D87" s="31"/>
      <c r="E87" s="5"/>
      <c r="F87" s="2"/>
      <c r="G87" s="4"/>
    </row>
    <row r="88" spans="1:9" x14ac:dyDescent="0.25">
      <c r="C88" s="2"/>
      <c r="D88" s="20"/>
      <c r="E88" s="5"/>
      <c r="F88" s="17"/>
      <c r="G88" s="4"/>
    </row>
    <row r="89" spans="1:9" x14ac:dyDescent="0.25">
      <c r="C89" s="2"/>
      <c r="D89" s="31"/>
      <c r="E89" s="5"/>
      <c r="F89" s="2"/>
      <c r="G89" s="4"/>
    </row>
    <row r="90" spans="1:9" x14ac:dyDescent="0.25">
      <c r="C90" s="2"/>
      <c r="D90" s="20"/>
      <c r="E90" s="5"/>
      <c r="F90" s="17"/>
      <c r="G90" s="4"/>
    </row>
    <row r="91" spans="1:9" x14ac:dyDescent="0.25">
      <c r="C91" s="2"/>
      <c r="D91" s="20"/>
      <c r="E91" s="5"/>
      <c r="F91" s="17"/>
      <c r="G91" s="4"/>
    </row>
  </sheetData>
  <phoneticPr fontId="2" type="noConversion"/>
  <pageMargins left="0.25" right="0.25" top="1" bottom="1" header="0.5" footer="0.5"/>
  <pageSetup scale="7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49"/>
  <sheetViews>
    <sheetView workbookViewId="0">
      <selection activeCell="M3" sqref="M3"/>
    </sheetView>
  </sheetViews>
  <sheetFormatPr defaultRowHeight="15" x14ac:dyDescent="0.25"/>
  <cols>
    <col min="1" max="1" width="9.58203125" customWidth="1"/>
    <col min="8" max="8" width="9.25" bestFit="1" customWidth="1"/>
    <col min="15" max="15" width="10.5" bestFit="1" customWidth="1"/>
  </cols>
  <sheetData>
    <row r="1" spans="1:24" s="48" customFormat="1" ht="36" customHeight="1" x14ac:dyDescent="0.25">
      <c r="H1" s="48" t="s">
        <v>36</v>
      </c>
    </row>
    <row r="2" spans="1:24" s="1" customFormat="1" ht="13" x14ac:dyDescent="0.25">
      <c r="A2" s="6" t="s">
        <v>0</v>
      </c>
      <c r="B2" s="16" t="s">
        <v>24</v>
      </c>
      <c r="C2" s="16" t="s">
        <v>25</v>
      </c>
      <c r="D2" s="16" t="s">
        <v>26</v>
      </c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22</v>
      </c>
      <c r="M2" s="37" t="s">
        <v>23</v>
      </c>
      <c r="N2" s="37" t="s">
        <v>24</v>
      </c>
      <c r="O2" s="43" t="s">
        <v>48</v>
      </c>
      <c r="P2" s="1" t="s">
        <v>50</v>
      </c>
    </row>
    <row r="3" spans="1:24" s="1" customFormat="1" ht="13" x14ac:dyDescent="0.25">
      <c r="A3" s="14">
        <f>SUM(E3:N3)</f>
        <v>380.03089999999997</v>
      </c>
      <c r="B3" s="17"/>
      <c r="C3" s="17"/>
      <c r="D3" s="14"/>
      <c r="E3" s="35">
        <f>JAN!N3</f>
        <v>29.02</v>
      </c>
      <c r="F3" s="41">
        <f>FEB!N3</f>
        <v>29.914000000000001</v>
      </c>
      <c r="G3" s="41">
        <f>MAR!N3</f>
        <v>115.77860000000001</v>
      </c>
      <c r="H3" s="41">
        <f>APR!N3</f>
        <v>57.904499999999999</v>
      </c>
      <c r="I3" s="41">
        <f>MAY!N3</f>
        <v>14.229200000000001</v>
      </c>
      <c r="J3" s="41">
        <f>JUN!N3</f>
        <v>30.2517</v>
      </c>
      <c r="K3" s="41">
        <f>JUL!N3</f>
        <v>95.293399999999991</v>
      </c>
      <c r="L3" s="35">
        <f>AUG!N3</f>
        <v>7.6395</v>
      </c>
      <c r="M3" s="35"/>
      <c r="N3" s="47"/>
      <c r="O3" s="40">
        <f>AVERAGE(E3:N3)</f>
        <v>47.503862499999997</v>
      </c>
      <c r="P3" s="14">
        <f>O3*12</f>
        <v>570.04634999999996</v>
      </c>
      <c r="Q3" s="14"/>
      <c r="R3" s="14"/>
      <c r="S3" s="14"/>
      <c r="T3" s="14"/>
      <c r="U3" s="14"/>
      <c r="V3" s="14"/>
      <c r="W3" s="14"/>
      <c r="X3" s="14"/>
    </row>
    <row r="4" spans="1:24" x14ac:dyDescent="0.25">
      <c r="N4" s="7"/>
    </row>
    <row r="45" spans="1:9" s="1" customFormat="1" ht="13" x14ac:dyDescent="0.25">
      <c r="A45" s="28"/>
      <c r="B45" s="2"/>
      <c r="C45" s="2"/>
      <c r="D45" s="2"/>
      <c r="E45" s="2"/>
      <c r="F45" s="14"/>
      <c r="G45" s="4"/>
      <c r="H45" s="4"/>
      <c r="I45" s="4"/>
    </row>
    <row r="46" spans="1:9" s="1" customFormat="1" ht="13" x14ac:dyDescent="0.25">
      <c r="A46" s="28"/>
      <c r="B46" s="2"/>
      <c r="C46" s="2"/>
      <c r="D46" s="2"/>
      <c r="E46" s="2"/>
      <c r="F46" s="14"/>
      <c r="G46" s="4"/>
      <c r="H46" s="4"/>
      <c r="I46" s="4"/>
    </row>
    <row r="47" spans="1:9" s="1" customFormat="1" ht="13" x14ac:dyDescent="0.25">
      <c r="A47" s="28"/>
      <c r="B47" s="2"/>
      <c r="C47" s="2"/>
      <c r="D47" s="2"/>
      <c r="E47" s="2"/>
      <c r="F47" s="14"/>
      <c r="G47" s="4"/>
      <c r="H47" s="4"/>
      <c r="I47" s="4"/>
    </row>
    <row r="48" spans="1:9" s="1" customFormat="1" ht="13" x14ac:dyDescent="0.25">
      <c r="A48" s="28"/>
      <c r="B48" s="2"/>
      <c r="C48" s="2"/>
      <c r="D48" s="2"/>
      <c r="E48" s="2"/>
      <c r="F48" s="14"/>
      <c r="G48" s="4"/>
      <c r="H48" s="4"/>
      <c r="I48" s="4"/>
    </row>
    <row r="49" spans="1:9" s="1" customFormat="1" ht="13" x14ac:dyDescent="0.25">
      <c r="A49" s="28"/>
      <c r="B49" s="2"/>
      <c r="C49" s="2"/>
      <c r="D49" s="2"/>
      <c r="E49" s="2"/>
      <c r="F49" s="14"/>
      <c r="G49" s="4"/>
      <c r="H49" s="4"/>
      <c r="I49" s="4"/>
    </row>
  </sheetData>
  <phoneticPr fontId="2" type="noConversion"/>
  <pageMargins left="0.5" right="0.5" top="1" bottom="1" header="0.5" footer="0.5"/>
  <pageSetup scale="70" fitToHeight="2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66"/>
  <sheetViews>
    <sheetView workbookViewId="0">
      <selection activeCell="N3" sqref="N3"/>
    </sheetView>
  </sheetViews>
  <sheetFormatPr defaultRowHeight="15" x14ac:dyDescent="0.25"/>
  <cols>
    <col min="1" max="1" width="9.58203125" customWidth="1"/>
    <col min="14" max="14" width="9.25" bestFit="1" customWidth="1"/>
    <col min="15" max="15" width="10.5" bestFit="1" customWidth="1"/>
    <col min="16" max="16" width="13" bestFit="1" customWidth="1"/>
  </cols>
  <sheetData>
    <row r="1" spans="1:24" s="48" customFormat="1" ht="36" customHeight="1" x14ac:dyDescent="0.25">
      <c r="H1" s="48" t="s">
        <v>37</v>
      </c>
    </row>
    <row r="2" spans="1:24" s="1" customFormat="1" ht="13" x14ac:dyDescent="0.25">
      <c r="A2" s="6" t="s">
        <v>0</v>
      </c>
      <c r="B2" s="16" t="s">
        <v>25</v>
      </c>
      <c r="C2" s="16" t="s">
        <v>26</v>
      </c>
      <c r="D2" s="37" t="s">
        <v>15</v>
      </c>
      <c r="E2" s="37" t="s">
        <v>16</v>
      </c>
      <c r="F2" s="37" t="s">
        <v>17</v>
      </c>
      <c r="G2" s="37" t="s">
        <v>18</v>
      </c>
      <c r="H2" s="37" t="s">
        <v>19</v>
      </c>
      <c r="I2" s="37" t="s">
        <v>20</v>
      </c>
      <c r="J2" s="37" t="s">
        <v>21</v>
      </c>
      <c r="K2" s="37" t="s">
        <v>22</v>
      </c>
      <c r="L2" s="37" t="s">
        <v>23</v>
      </c>
      <c r="M2" s="37" t="s">
        <v>24</v>
      </c>
      <c r="N2" s="37" t="s">
        <v>25</v>
      </c>
      <c r="O2" s="43" t="s">
        <v>48</v>
      </c>
      <c r="P2" s="1" t="s">
        <v>49</v>
      </c>
    </row>
    <row r="3" spans="1:24" s="1" customFormat="1" ht="13" x14ac:dyDescent="0.25">
      <c r="A3" s="14">
        <f>SUM(D3:N3)</f>
        <v>380.03089999999997</v>
      </c>
      <c r="B3" s="17"/>
      <c r="C3" s="14"/>
      <c r="D3" s="35">
        <f>JAN!N3</f>
        <v>29.02</v>
      </c>
      <c r="E3" s="41">
        <f>FEB!N3</f>
        <v>29.914000000000001</v>
      </c>
      <c r="F3" s="41">
        <f>MAR!N3</f>
        <v>115.77860000000001</v>
      </c>
      <c r="G3" s="41">
        <f>APR!N3</f>
        <v>57.904499999999999</v>
      </c>
      <c r="H3" s="41">
        <f>MAY!N3</f>
        <v>14.229200000000001</v>
      </c>
      <c r="I3" s="41">
        <f>JUN!N3</f>
        <v>30.2517</v>
      </c>
      <c r="J3" s="41">
        <f>JUL!N3</f>
        <v>95.293399999999991</v>
      </c>
      <c r="K3" s="35">
        <f>AUG!N3</f>
        <v>7.6395</v>
      </c>
      <c r="L3" s="35">
        <f>SEP!N3</f>
        <v>0</v>
      </c>
      <c r="M3" s="47">
        <f>OCT!N3</f>
        <v>0</v>
      </c>
      <c r="N3" s="47"/>
      <c r="O3" s="40">
        <f>AVERAGE(D3:N3)</f>
        <v>38.00309</v>
      </c>
      <c r="P3" s="14">
        <f>O3*12</f>
        <v>456.03708</v>
      </c>
      <c r="Q3" s="14"/>
      <c r="R3" s="14"/>
      <c r="S3" s="14"/>
      <c r="T3" s="14"/>
      <c r="U3" s="14"/>
      <c r="V3" s="14"/>
      <c r="W3" s="14"/>
      <c r="X3" s="14"/>
    </row>
    <row r="4" spans="1:24" x14ac:dyDescent="0.25">
      <c r="N4" s="7"/>
    </row>
    <row r="49" spans="1:9" x14ac:dyDescent="0.25">
      <c r="F49" s="2"/>
      <c r="G49" s="2"/>
      <c r="H49" s="4"/>
    </row>
    <row r="50" spans="1:9" s="1" customFormat="1" ht="13" x14ac:dyDescent="0.25">
      <c r="A50" s="2"/>
      <c r="B50" s="2"/>
      <c r="C50" s="2"/>
      <c r="D50" s="2"/>
      <c r="E50" s="5"/>
      <c r="F50" s="17"/>
      <c r="G50" s="4"/>
      <c r="H50" s="4"/>
      <c r="I50" s="4"/>
    </row>
    <row r="51" spans="1:9" s="1" customFormat="1" ht="13" x14ac:dyDescent="0.25">
      <c r="A51" s="2"/>
      <c r="B51" s="2"/>
      <c r="C51" s="2"/>
      <c r="D51" s="2"/>
      <c r="E51" s="5"/>
      <c r="F51" s="17"/>
      <c r="G51" s="4"/>
      <c r="H51" s="4"/>
      <c r="I51" s="4"/>
    </row>
    <row r="52" spans="1:9" s="1" customFormat="1" ht="13" x14ac:dyDescent="0.25">
      <c r="A52" s="2"/>
      <c r="B52" s="2"/>
      <c r="C52" s="2"/>
      <c r="D52" s="2"/>
      <c r="E52" s="5"/>
      <c r="F52" s="17"/>
      <c r="G52" s="4"/>
      <c r="H52" s="4"/>
      <c r="I52" s="4"/>
    </row>
    <row r="53" spans="1:9" s="1" customFormat="1" ht="13" x14ac:dyDescent="0.25">
      <c r="A53" s="2"/>
      <c r="B53" s="2"/>
      <c r="C53" s="2"/>
      <c r="D53" s="2"/>
      <c r="E53" s="5"/>
      <c r="F53" s="17"/>
      <c r="G53" s="4"/>
      <c r="H53" s="4"/>
      <c r="I53" s="4"/>
    </row>
    <row r="54" spans="1:9" s="1" customFormat="1" ht="13" x14ac:dyDescent="0.25">
      <c r="A54" s="2"/>
      <c r="B54" s="2"/>
      <c r="C54" s="2"/>
      <c r="D54" s="2"/>
      <c r="E54" s="5"/>
      <c r="F54" s="17"/>
      <c r="G54" s="4"/>
      <c r="H54" s="4"/>
      <c r="I54" s="4"/>
    </row>
    <row r="55" spans="1:9" s="1" customFormat="1" ht="13" x14ac:dyDescent="0.25">
      <c r="A55" s="2"/>
      <c r="B55" s="2"/>
      <c r="C55" s="2"/>
      <c r="D55" s="2"/>
      <c r="E55" s="5"/>
      <c r="F55" s="17"/>
      <c r="G55" s="4"/>
      <c r="H55" s="4"/>
      <c r="I55" s="4"/>
    </row>
    <row r="56" spans="1:9" s="1" customFormat="1" ht="13" x14ac:dyDescent="0.25">
      <c r="A56" s="2"/>
      <c r="B56" s="2"/>
      <c r="C56" s="2"/>
      <c r="D56" s="2"/>
      <c r="E56" s="5"/>
      <c r="F56" s="17"/>
      <c r="G56" s="4"/>
      <c r="H56" s="4"/>
      <c r="I56" s="4"/>
    </row>
    <row r="57" spans="1:9" s="1" customFormat="1" ht="13" x14ac:dyDescent="0.25">
      <c r="A57" s="2"/>
      <c r="B57" s="2"/>
      <c r="C57" s="2"/>
      <c r="D57" s="2"/>
      <c r="E57" s="5"/>
      <c r="F57" s="17"/>
      <c r="G57" s="4"/>
      <c r="H57" s="4"/>
      <c r="I57" s="4"/>
    </row>
    <row r="59" spans="1:9" x14ac:dyDescent="0.25">
      <c r="H59" s="2"/>
      <c r="I59" s="14"/>
    </row>
    <row r="60" spans="1:9" x14ac:dyDescent="0.25">
      <c r="H60" s="2"/>
      <c r="I60" s="14"/>
    </row>
    <row r="61" spans="1:9" x14ac:dyDescent="0.25">
      <c r="H61" s="2"/>
      <c r="I61" s="14"/>
    </row>
    <row r="62" spans="1:9" x14ac:dyDescent="0.25">
      <c r="H62" s="2"/>
      <c r="I62" s="14"/>
    </row>
    <row r="63" spans="1:9" x14ac:dyDescent="0.25">
      <c r="H63" s="2"/>
      <c r="I63" s="14"/>
    </row>
    <row r="64" spans="1:9" x14ac:dyDescent="0.25">
      <c r="H64" s="2"/>
      <c r="I64" s="14"/>
    </row>
    <row r="65" spans="8:9" x14ac:dyDescent="0.25">
      <c r="H65" s="2"/>
      <c r="I65" s="14"/>
    </row>
    <row r="66" spans="8:9" x14ac:dyDescent="0.25">
      <c r="H66" s="2"/>
      <c r="I66" s="14"/>
    </row>
  </sheetData>
  <phoneticPr fontId="2" type="noConversion"/>
  <pageMargins left="0.25" right="0.25" top="0.75" bottom="0.75" header="0.25" footer="0.25"/>
  <pageSetup scale="73" orientation="landscape" r:id="rId1"/>
  <headerFooter alignWithMargins="0"/>
  <rowBreaks count="1" manualBreakCount="1">
    <brk id="4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64"/>
  <sheetViews>
    <sheetView workbookViewId="0">
      <selection activeCell="B4" sqref="B4:M4"/>
    </sheetView>
  </sheetViews>
  <sheetFormatPr defaultRowHeight="15" x14ac:dyDescent="0.25"/>
  <cols>
    <col min="1" max="1" width="9.5" bestFit="1" customWidth="1"/>
    <col min="15" max="15" width="10.5" bestFit="1" customWidth="1"/>
    <col min="16" max="16" width="11.83203125" customWidth="1"/>
    <col min="17" max="17" width="11.25" customWidth="1"/>
  </cols>
  <sheetData>
    <row r="1" spans="1:24" s="48" customFormat="1" ht="36" customHeight="1" x14ac:dyDescent="0.25">
      <c r="H1" s="48" t="s">
        <v>38</v>
      </c>
    </row>
    <row r="2" spans="1:24" s="1" customFormat="1" ht="13" x14ac:dyDescent="0.25">
      <c r="A2" s="6" t="s">
        <v>4</v>
      </c>
      <c r="B2" s="16" t="s">
        <v>26</v>
      </c>
      <c r="C2" s="37" t="s">
        <v>15</v>
      </c>
      <c r="D2" s="37" t="s">
        <v>16</v>
      </c>
      <c r="E2" s="37" t="s">
        <v>17</v>
      </c>
      <c r="F2" s="37" t="s">
        <v>18</v>
      </c>
      <c r="G2" s="37" t="s">
        <v>19</v>
      </c>
      <c r="H2" s="37" t="s">
        <v>20</v>
      </c>
      <c r="I2" s="37" t="s">
        <v>21</v>
      </c>
      <c r="J2" s="37" t="s">
        <v>22</v>
      </c>
      <c r="K2" s="37" t="s">
        <v>23</v>
      </c>
      <c r="L2" s="37" t="s">
        <v>24</v>
      </c>
      <c r="M2" s="37" t="s">
        <v>25</v>
      </c>
      <c r="N2" s="37" t="s">
        <v>26</v>
      </c>
      <c r="O2" s="1" t="s">
        <v>51</v>
      </c>
      <c r="P2" s="1" t="s">
        <v>52</v>
      </c>
    </row>
    <row r="3" spans="1:24" s="1" customFormat="1" ht="13" x14ac:dyDescent="0.25">
      <c r="A3" s="14">
        <f>SUM(B4:M4)</f>
        <v>496.28834000000006</v>
      </c>
      <c r="B3" s="14"/>
      <c r="O3" s="15">
        <f>AVERAGE(B4:M4)</f>
        <v>41.357361666666669</v>
      </c>
      <c r="P3" s="14">
        <f>SUM(B4:M4)</f>
        <v>496.28834000000006</v>
      </c>
      <c r="Q3" s="14"/>
      <c r="R3" s="14"/>
      <c r="S3" s="14"/>
      <c r="T3" s="14"/>
      <c r="U3" s="14"/>
      <c r="V3" s="14"/>
      <c r="W3" s="14"/>
      <c r="X3" s="14"/>
    </row>
    <row r="4" spans="1:24" x14ac:dyDescent="0.25">
      <c r="B4" s="35">
        <v>38.965980000000002</v>
      </c>
      <c r="C4" s="41">
        <v>17.588000000000001</v>
      </c>
      <c r="D4" s="41">
        <v>64.605450000000005</v>
      </c>
      <c r="E4" s="41">
        <v>43.880989999999997</v>
      </c>
      <c r="F4" s="41">
        <v>47.956720000000004</v>
      </c>
      <c r="G4" s="41">
        <v>23.709</v>
      </c>
      <c r="H4" s="41">
        <v>37.167499999999997</v>
      </c>
      <c r="I4" s="35">
        <v>52.488699999999994</v>
      </c>
      <c r="J4" s="35">
        <v>46.256999999999998</v>
      </c>
      <c r="K4" s="47">
        <v>82.379000000000005</v>
      </c>
      <c r="L4" s="35">
        <v>23.76</v>
      </c>
      <c r="M4" s="35">
        <v>17.53</v>
      </c>
    </row>
    <row r="57" spans="8:9" x14ac:dyDescent="0.25">
      <c r="H57" s="2"/>
      <c r="I57" s="4"/>
    </row>
    <row r="58" spans="8:9" x14ac:dyDescent="0.25">
      <c r="H58" s="2"/>
      <c r="I58" s="4"/>
    </row>
    <row r="59" spans="8:9" x14ac:dyDescent="0.25">
      <c r="H59" s="2"/>
      <c r="I59" s="4"/>
    </row>
    <row r="60" spans="8:9" x14ac:dyDescent="0.25">
      <c r="H60" s="2"/>
      <c r="I60" s="4"/>
    </row>
    <row r="61" spans="8:9" x14ac:dyDescent="0.25">
      <c r="H61" s="2"/>
      <c r="I61" s="4"/>
    </row>
    <row r="62" spans="8:9" x14ac:dyDescent="0.25">
      <c r="H62" s="2"/>
      <c r="I62" s="4"/>
    </row>
    <row r="63" spans="8:9" x14ac:dyDescent="0.25">
      <c r="H63" s="2"/>
      <c r="I63" s="4"/>
    </row>
    <row r="64" spans="8:9" x14ac:dyDescent="0.25">
      <c r="H64" s="2"/>
      <c r="I64" s="4"/>
    </row>
  </sheetData>
  <phoneticPr fontId="2" type="noConversion"/>
  <pageMargins left="0.25" right="0.25" top="0.5" bottom="0.5" header="0.5" footer="0.5"/>
  <pageSetup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"/>
  <sheetViews>
    <sheetView workbookViewId="0">
      <selection activeCell="O4" sqref="O4"/>
    </sheetView>
  </sheetViews>
  <sheetFormatPr defaultRowHeight="15" x14ac:dyDescent="0.25"/>
  <cols>
    <col min="1" max="1" width="9.83203125" customWidth="1"/>
    <col min="2" max="2" width="8.08203125" customWidth="1"/>
    <col min="3" max="3" width="7.75" customWidth="1"/>
    <col min="4" max="4" width="9.08203125" customWidth="1"/>
    <col min="5" max="5" width="8.08203125" customWidth="1"/>
    <col min="6" max="6" width="8.33203125" customWidth="1"/>
    <col min="7" max="7" width="9.25" customWidth="1"/>
    <col min="8" max="8" width="9.08203125" style="1" customWidth="1"/>
    <col min="9" max="9" width="8.08203125" customWidth="1"/>
    <col min="10" max="10" width="10" customWidth="1"/>
    <col min="11" max="11" width="8.5" customWidth="1"/>
    <col min="12" max="12" width="9.33203125" bestFit="1" customWidth="1"/>
    <col min="13" max="13" width="10" customWidth="1"/>
    <col min="14" max="14" width="10.25" bestFit="1" customWidth="1"/>
    <col min="15" max="15" width="15" bestFit="1" customWidth="1"/>
  </cols>
  <sheetData>
    <row r="1" spans="1:15" s="48" customFormat="1" ht="36" customHeight="1" x14ac:dyDescent="0.25">
      <c r="H1" s="48" t="s">
        <v>27</v>
      </c>
    </row>
    <row r="2" spans="1:15" s="16" customFormat="1" ht="13" x14ac:dyDescent="0.25">
      <c r="A2" s="16" t="s">
        <v>14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21</v>
      </c>
      <c r="I2" s="16" t="s">
        <v>22</v>
      </c>
      <c r="J2" s="16" t="s">
        <v>23</v>
      </c>
      <c r="K2" s="16" t="s">
        <v>24</v>
      </c>
      <c r="L2" s="16" t="s">
        <v>25</v>
      </c>
      <c r="M2" s="16" t="s">
        <v>26</v>
      </c>
      <c r="N2" s="37" t="s">
        <v>15</v>
      </c>
      <c r="O2" s="2" t="s">
        <v>67</v>
      </c>
    </row>
    <row r="3" spans="1:15" s="14" customFormat="1" ht="13" x14ac:dyDescent="0.25">
      <c r="A3" s="14">
        <f>SUM(N3)</f>
        <v>29.02</v>
      </c>
      <c r="C3" s="4"/>
      <c r="D3" s="4"/>
      <c r="E3" s="4"/>
      <c r="F3" s="4"/>
      <c r="G3" s="4"/>
      <c r="H3" s="15"/>
      <c r="I3" s="4"/>
      <c r="K3" s="17"/>
      <c r="L3" s="17"/>
      <c r="N3" s="38">
        <v>29.02</v>
      </c>
      <c r="O3" s="40">
        <f>N3*12</f>
        <v>348.24</v>
      </c>
    </row>
    <row r="4" spans="1:15" x14ac:dyDescent="0.25">
      <c r="M4" s="4"/>
    </row>
    <row r="6" spans="1:15" x14ac:dyDescent="0.25">
      <c r="O6" s="36"/>
    </row>
    <row r="43" spans="1:9" s="1" customFormat="1" ht="13" x14ac:dyDescent="0.25">
      <c r="A43" s="2"/>
      <c r="B43" s="2"/>
      <c r="E43" s="5"/>
      <c r="F43" s="2"/>
      <c r="G43" s="4"/>
      <c r="H43" s="4"/>
      <c r="I43" s="4"/>
    </row>
    <row r="44" spans="1:9" s="1" customFormat="1" ht="13" x14ac:dyDescent="0.25">
      <c r="A44" s="2"/>
      <c r="B44" s="2"/>
      <c r="E44" s="5"/>
      <c r="F44" s="2"/>
      <c r="G44" s="4"/>
      <c r="H44" s="4"/>
      <c r="I44" s="4"/>
    </row>
    <row r="45" spans="1:9" s="1" customFormat="1" ht="13" x14ac:dyDescent="0.25">
      <c r="A45" s="2"/>
      <c r="B45" s="2"/>
      <c r="E45" s="5"/>
      <c r="F45" s="2"/>
      <c r="G45" s="4"/>
      <c r="H45" s="4"/>
      <c r="I45" s="4"/>
    </row>
    <row r="46" spans="1:9" s="1" customFormat="1" ht="13" x14ac:dyDescent="0.25">
      <c r="A46" s="2"/>
      <c r="B46" s="2"/>
      <c r="E46" s="5"/>
      <c r="F46" s="3"/>
      <c r="G46" s="4"/>
      <c r="H46" s="4"/>
      <c r="I46" s="4"/>
    </row>
    <row r="47" spans="1:9" s="1" customFormat="1" ht="13" x14ac:dyDescent="0.25">
      <c r="A47" s="2"/>
      <c r="B47" s="2"/>
      <c r="E47" s="5"/>
      <c r="F47" s="2"/>
      <c r="G47" s="4"/>
      <c r="H47" s="4"/>
      <c r="I47" s="4"/>
    </row>
    <row r="48" spans="1:9" s="1" customFormat="1" ht="13" x14ac:dyDescent="0.25">
      <c r="A48" s="2"/>
      <c r="B48" s="2"/>
      <c r="E48" s="5"/>
      <c r="F48" s="2"/>
      <c r="G48" s="4"/>
      <c r="H48" s="4"/>
      <c r="I48" s="4"/>
    </row>
    <row r="49" spans="1:10" s="1" customFormat="1" ht="13" x14ac:dyDescent="0.25">
      <c r="A49" s="2"/>
      <c r="B49" s="2"/>
      <c r="E49" s="5"/>
      <c r="F49" s="2"/>
      <c r="G49" s="4"/>
      <c r="H49" s="4"/>
      <c r="I49" s="4"/>
    </row>
    <row r="54" spans="1:10" x14ac:dyDescent="0.25">
      <c r="I54" s="2"/>
      <c r="J54" s="4"/>
    </row>
    <row r="55" spans="1:10" x14ac:dyDescent="0.25">
      <c r="I55" s="2"/>
      <c r="J55" s="4"/>
    </row>
    <row r="56" spans="1:10" x14ac:dyDescent="0.25">
      <c r="I56" s="2"/>
      <c r="J56" s="4"/>
    </row>
    <row r="57" spans="1:10" x14ac:dyDescent="0.25">
      <c r="I57" s="3"/>
      <c r="J57" s="4"/>
    </row>
    <row r="58" spans="1:10" x14ac:dyDescent="0.25">
      <c r="I58" s="2"/>
      <c r="J58" s="4"/>
    </row>
    <row r="59" spans="1:10" x14ac:dyDescent="0.25">
      <c r="I59" s="2"/>
      <c r="J59" s="4"/>
    </row>
    <row r="60" spans="1:10" x14ac:dyDescent="0.25">
      <c r="I60" s="2"/>
      <c r="J60" s="4"/>
    </row>
    <row r="92" spans="3:7" x14ac:dyDescent="0.25">
      <c r="C92" s="3" t="s">
        <v>5</v>
      </c>
      <c r="D92" s="33">
        <v>1100998.3999999999</v>
      </c>
      <c r="E92" s="29"/>
      <c r="F92" s="32"/>
      <c r="G92" s="4"/>
    </row>
    <row r="93" spans="3:7" x14ac:dyDescent="0.25">
      <c r="C93" s="2" t="s">
        <v>12</v>
      </c>
      <c r="D93" s="34">
        <v>2476.86</v>
      </c>
      <c r="E93" s="5"/>
      <c r="F93" s="2"/>
      <c r="G93" s="4"/>
    </row>
    <row r="94" spans="3:7" x14ac:dyDescent="0.25">
      <c r="C94" s="2" t="s">
        <v>1</v>
      </c>
      <c r="D94" s="34">
        <v>346459.4</v>
      </c>
      <c r="E94" s="5"/>
      <c r="F94" s="17"/>
      <c r="G94" s="4"/>
    </row>
    <row r="95" spans="3:7" x14ac:dyDescent="0.25">
      <c r="C95" s="2" t="s">
        <v>2</v>
      </c>
      <c r="D95" s="34">
        <v>40461.5</v>
      </c>
      <c r="E95" s="5"/>
      <c r="F95" s="2"/>
      <c r="G95" s="4"/>
    </row>
    <row r="96" spans="3:7" x14ac:dyDescent="0.25">
      <c r="C96" s="2" t="s">
        <v>3</v>
      </c>
      <c r="D96" s="34">
        <v>93904</v>
      </c>
      <c r="E96" s="5"/>
      <c r="F96" s="17"/>
      <c r="G96" s="4"/>
    </row>
    <row r="97" spans="3:7" x14ac:dyDescent="0.25">
      <c r="C97" s="2" t="s">
        <v>6</v>
      </c>
      <c r="D97" s="34">
        <v>82473</v>
      </c>
      <c r="E97" s="5"/>
      <c r="F97" s="17"/>
      <c r="G97" s="4"/>
    </row>
    <row r="98" spans="3:7" x14ac:dyDescent="0.25">
      <c r="C98" s="2" t="s">
        <v>11</v>
      </c>
      <c r="D98" s="34">
        <v>9285</v>
      </c>
      <c r="E98" s="5"/>
      <c r="F98" s="17"/>
      <c r="G98" s="4"/>
    </row>
    <row r="99" spans="3:7" x14ac:dyDescent="0.25">
      <c r="C99" s="2" t="s">
        <v>9</v>
      </c>
      <c r="D99" s="34">
        <v>1089</v>
      </c>
      <c r="E99" s="5"/>
      <c r="F99" s="2"/>
      <c r="G99" s="4"/>
    </row>
    <row r="100" spans="3:7" x14ac:dyDescent="0.25">
      <c r="C100" s="2" t="s">
        <v>10</v>
      </c>
      <c r="D100" s="34">
        <v>34007</v>
      </c>
      <c r="E100" s="5"/>
      <c r="F100" s="17"/>
      <c r="G100" s="4"/>
    </row>
    <row r="101" spans="3:7" x14ac:dyDescent="0.25">
      <c r="C101" s="2" t="s">
        <v>7</v>
      </c>
      <c r="D101" s="34">
        <v>43474</v>
      </c>
      <c r="E101" s="5"/>
      <c r="F101" s="17"/>
      <c r="G101" s="4"/>
    </row>
  </sheetData>
  <phoneticPr fontId="2" type="noConversion"/>
  <pageMargins left="0.5" right="0.25" top="0.5" bottom="0.5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07"/>
  <sheetViews>
    <sheetView workbookViewId="0">
      <selection activeCell="P2" sqref="P2"/>
    </sheetView>
  </sheetViews>
  <sheetFormatPr defaultRowHeight="15" x14ac:dyDescent="0.25"/>
  <cols>
    <col min="1" max="2" width="8.08203125" customWidth="1"/>
    <col min="3" max="3" width="7.75" customWidth="1"/>
    <col min="4" max="4" width="8.25" customWidth="1"/>
    <col min="6" max="7" width="8.08203125" customWidth="1"/>
    <col min="8" max="8" width="8.33203125" customWidth="1"/>
    <col min="9" max="9" width="9.83203125" customWidth="1"/>
    <col min="10" max="10" width="8.33203125" customWidth="1"/>
    <col min="11" max="11" width="8.08203125" customWidth="1"/>
    <col min="12" max="12" width="10.08203125" customWidth="1"/>
    <col min="13" max="13" width="10.83203125" customWidth="1"/>
    <col min="15" max="15" width="10.5" bestFit="1" customWidth="1"/>
  </cols>
  <sheetData>
    <row r="1" spans="1:16" s="48" customFormat="1" ht="36" customHeight="1" x14ac:dyDescent="0.25">
      <c r="H1" s="48" t="s">
        <v>28</v>
      </c>
    </row>
    <row r="2" spans="1:16" s="1" customFormat="1" ht="13" x14ac:dyDescent="0.25">
      <c r="A2" s="6" t="s">
        <v>0</v>
      </c>
      <c r="B2" s="16" t="s">
        <v>16</v>
      </c>
      <c r="C2" s="16" t="s">
        <v>17</v>
      </c>
      <c r="D2" s="16" t="s">
        <v>18</v>
      </c>
      <c r="E2" s="16" t="s">
        <v>19</v>
      </c>
      <c r="F2" s="16" t="s">
        <v>20</v>
      </c>
      <c r="G2" s="16" t="s">
        <v>21</v>
      </c>
      <c r="H2" s="16" t="s">
        <v>22</v>
      </c>
      <c r="I2" s="16" t="s">
        <v>23</v>
      </c>
      <c r="J2" s="16" t="s">
        <v>24</v>
      </c>
      <c r="K2" s="16" t="s">
        <v>25</v>
      </c>
      <c r="L2" s="16" t="s">
        <v>26</v>
      </c>
      <c r="M2" s="37" t="s">
        <v>15</v>
      </c>
      <c r="N2" s="37" t="s">
        <v>16</v>
      </c>
      <c r="O2" s="39" t="s">
        <v>48</v>
      </c>
      <c r="P2" s="2" t="s">
        <v>67</v>
      </c>
    </row>
    <row r="3" spans="1:16" s="1" customFormat="1" ht="13" x14ac:dyDescent="0.25">
      <c r="A3" s="15">
        <f>SUM(M3:N3)</f>
        <v>58.933999999999997</v>
      </c>
      <c r="B3" s="4"/>
      <c r="C3" s="4"/>
      <c r="D3" s="4"/>
      <c r="E3" s="4"/>
      <c r="F3" s="4"/>
      <c r="G3" s="15"/>
      <c r="H3" s="4"/>
      <c r="I3" s="14"/>
      <c r="J3" s="17"/>
      <c r="K3" s="17"/>
      <c r="L3" s="14"/>
      <c r="M3" s="35">
        <f>JAN!N3</f>
        <v>29.02</v>
      </c>
      <c r="N3" s="41">
        <v>29.914000000000001</v>
      </c>
      <c r="O3" s="42">
        <f>AVERAGE(M3:N3)</f>
        <v>29.466999999999999</v>
      </c>
      <c r="P3" s="4">
        <f>O3*12</f>
        <v>353.60399999999998</v>
      </c>
    </row>
    <row r="44" spans="1:4" x14ac:dyDescent="0.25">
      <c r="A44" s="2"/>
      <c r="B44" s="2"/>
      <c r="C44" s="5"/>
      <c r="D44" s="2"/>
    </row>
    <row r="45" spans="1:4" x14ac:dyDescent="0.25">
      <c r="A45" s="2"/>
      <c r="B45" s="2"/>
      <c r="C45" s="5"/>
      <c r="D45" s="2"/>
    </row>
    <row r="46" spans="1:4" x14ac:dyDescent="0.25">
      <c r="A46" s="2"/>
      <c r="B46" s="2"/>
      <c r="C46" s="5"/>
      <c r="D46" s="2"/>
    </row>
    <row r="47" spans="1:4" x14ac:dyDescent="0.25">
      <c r="A47" s="2"/>
      <c r="B47" s="2"/>
      <c r="C47" s="5"/>
      <c r="D47" s="2"/>
    </row>
    <row r="48" spans="1:4" x14ac:dyDescent="0.25">
      <c r="A48" s="2"/>
      <c r="B48" s="2"/>
      <c r="C48" s="5"/>
      <c r="D48" s="2"/>
    </row>
    <row r="49" spans="1:9" x14ac:dyDescent="0.25">
      <c r="A49" s="2"/>
      <c r="B49" s="2"/>
      <c r="C49" s="5"/>
      <c r="D49" s="2"/>
    </row>
    <row r="50" spans="1:9" x14ac:dyDescent="0.25">
      <c r="A50" s="2"/>
      <c r="B50" s="2"/>
      <c r="C50" s="5"/>
      <c r="D50" s="2"/>
    </row>
    <row r="51" spans="1:9" x14ac:dyDescent="0.25">
      <c r="A51" s="2"/>
      <c r="B51" s="2"/>
      <c r="C51" s="5"/>
      <c r="D51" s="2"/>
    </row>
    <row r="58" spans="1:9" x14ac:dyDescent="0.25">
      <c r="H58" s="2"/>
      <c r="I58" s="18"/>
    </row>
    <row r="59" spans="1:9" x14ac:dyDescent="0.25">
      <c r="H59" s="2"/>
      <c r="I59" s="18"/>
    </row>
    <row r="60" spans="1:9" x14ac:dyDescent="0.25">
      <c r="H60" s="2"/>
      <c r="I60" s="18"/>
    </row>
    <row r="61" spans="1:9" x14ac:dyDescent="0.25">
      <c r="H61" s="2"/>
      <c r="I61" s="18"/>
    </row>
    <row r="62" spans="1:9" x14ac:dyDescent="0.25">
      <c r="H62" s="2"/>
      <c r="I62" s="18"/>
    </row>
    <row r="63" spans="1:9" x14ac:dyDescent="0.25">
      <c r="H63" s="2"/>
      <c r="I63" s="18"/>
    </row>
    <row r="64" spans="1:9" x14ac:dyDescent="0.25">
      <c r="H64" s="2"/>
      <c r="I64" s="18"/>
    </row>
    <row r="65" spans="8:9" x14ac:dyDescent="0.25">
      <c r="H65" s="2"/>
      <c r="I65" s="18"/>
    </row>
    <row r="101" spans="4:8" x14ac:dyDescent="0.25">
      <c r="D101" s="2"/>
      <c r="E101" s="20"/>
      <c r="F101" s="5"/>
      <c r="G101" s="17"/>
      <c r="H101" s="4"/>
    </row>
    <row r="102" spans="4:8" x14ac:dyDescent="0.25">
      <c r="D102" s="2"/>
      <c r="E102" s="20"/>
      <c r="F102" s="5"/>
      <c r="G102" s="17"/>
      <c r="H102" s="4"/>
    </row>
    <row r="103" spans="4:8" x14ac:dyDescent="0.25">
      <c r="D103" s="2"/>
      <c r="E103" s="20"/>
      <c r="F103" s="5"/>
      <c r="G103" s="2"/>
      <c r="H103" s="4"/>
    </row>
    <row r="104" spans="4:8" x14ac:dyDescent="0.25">
      <c r="D104" s="2"/>
      <c r="E104" s="20"/>
      <c r="F104" s="5"/>
      <c r="G104" s="17"/>
      <c r="H104" s="4"/>
    </row>
    <row r="105" spans="4:8" x14ac:dyDescent="0.25">
      <c r="D105" s="2"/>
      <c r="E105" s="20"/>
      <c r="F105" s="5"/>
      <c r="G105" s="17"/>
      <c r="H105" s="4"/>
    </row>
    <row r="106" spans="4:8" x14ac:dyDescent="0.25">
      <c r="D106" s="2"/>
      <c r="E106" s="20"/>
      <c r="F106" s="5"/>
      <c r="G106" s="17"/>
      <c r="H106" s="4"/>
    </row>
    <row r="107" spans="4:8" x14ac:dyDescent="0.25">
      <c r="D107" s="2"/>
      <c r="E107" s="20"/>
      <c r="F107" s="5"/>
      <c r="G107" s="17"/>
      <c r="H107" s="4"/>
    </row>
  </sheetData>
  <phoneticPr fontId="2" type="noConversion"/>
  <pageMargins left="0.25" right="0.25" top="0.25" bottom="0.25" header="0.25" footer="0.2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98"/>
  <sheetViews>
    <sheetView workbookViewId="0">
      <selection activeCell="Q17" sqref="Q17"/>
    </sheetView>
  </sheetViews>
  <sheetFormatPr defaultRowHeight="15" x14ac:dyDescent="0.25"/>
  <cols>
    <col min="2" max="6" width="7.58203125" customWidth="1"/>
    <col min="7" max="7" width="8.75" customWidth="1"/>
    <col min="8" max="8" width="7.58203125" customWidth="1"/>
    <col min="9" max="9" width="8.75" customWidth="1"/>
    <col min="10" max="11" width="7.58203125" customWidth="1"/>
    <col min="12" max="12" width="9.25" customWidth="1"/>
    <col min="13" max="14" width="9.08203125" customWidth="1"/>
    <col min="15" max="15" width="11.5" bestFit="1" customWidth="1"/>
    <col min="16" max="16" width="10.33203125" bestFit="1" customWidth="1"/>
  </cols>
  <sheetData>
    <row r="1" spans="1:17" s="48" customFormat="1" ht="36" customHeight="1" x14ac:dyDescent="0.25">
      <c r="H1" s="48" t="s">
        <v>29</v>
      </c>
    </row>
    <row r="2" spans="1:17" s="1" customFormat="1" ht="13" x14ac:dyDescent="0.25">
      <c r="A2" s="6" t="s">
        <v>0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  <c r="L2" s="37" t="s">
        <v>15</v>
      </c>
      <c r="M2" s="37" t="s">
        <v>16</v>
      </c>
      <c r="N2" s="37" t="s">
        <v>17</v>
      </c>
      <c r="O2" s="43" t="s">
        <v>48</v>
      </c>
      <c r="P2" s="2" t="s">
        <v>67</v>
      </c>
    </row>
    <row r="3" spans="1:17" s="1" customFormat="1" ht="13" x14ac:dyDescent="0.25">
      <c r="A3" s="14">
        <f>L3+M3+N3</f>
        <v>174.71260000000001</v>
      </c>
      <c r="B3" s="4"/>
      <c r="C3" s="4"/>
      <c r="D3" s="4"/>
      <c r="E3" s="4"/>
      <c r="F3" s="15"/>
      <c r="G3" s="4"/>
      <c r="H3" s="14"/>
      <c r="I3" s="17"/>
      <c r="J3" s="17"/>
      <c r="K3" s="14"/>
      <c r="L3" s="35">
        <f>JAN!N3</f>
        <v>29.02</v>
      </c>
      <c r="M3" s="41">
        <f>FEB!N3</f>
        <v>29.914000000000001</v>
      </c>
      <c r="N3" s="41">
        <v>115.77860000000001</v>
      </c>
      <c r="O3" s="44">
        <f>AVERAGE(L3:N3)</f>
        <v>58.237533333333339</v>
      </c>
      <c r="P3" s="15">
        <f>O3*12</f>
        <v>698.85040000000004</v>
      </c>
      <c r="Q3" s="15"/>
    </row>
    <row r="51" spans="2:8" ht="12" customHeight="1" x14ac:dyDescent="0.25"/>
    <row r="52" spans="2:8" x14ac:dyDescent="0.25">
      <c r="B52" s="2"/>
      <c r="C52" s="2"/>
      <c r="D52" s="20"/>
      <c r="E52" s="5"/>
      <c r="F52" s="2"/>
      <c r="G52" s="4"/>
      <c r="H52" s="19"/>
    </row>
    <row r="53" spans="2:8" x14ac:dyDescent="0.25">
      <c r="B53" s="2"/>
      <c r="C53" s="2"/>
      <c r="D53" s="20"/>
      <c r="E53" s="5"/>
      <c r="F53" s="2"/>
      <c r="G53" s="4"/>
      <c r="H53" s="19"/>
    </row>
    <row r="54" spans="2:8" x14ac:dyDescent="0.25">
      <c r="B54" s="2"/>
      <c r="C54" s="2"/>
      <c r="D54" s="20"/>
      <c r="E54" s="5"/>
      <c r="F54" s="2"/>
      <c r="G54" s="4"/>
      <c r="H54" s="19"/>
    </row>
    <row r="55" spans="2:8" x14ac:dyDescent="0.25">
      <c r="B55" s="2"/>
      <c r="C55" s="2"/>
      <c r="D55" s="20"/>
      <c r="E55" s="5"/>
      <c r="F55" s="2"/>
      <c r="G55" s="4"/>
      <c r="H55" s="19"/>
    </row>
    <row r="56" spans="2:8" x14ac:dyDescent="0.25">
      <c r="B56" s="2"/>
      <c r="C56" s="2"/>
      <c r="D56" s="20"/>
      <c r="E56" s="5"/>
      <c r="F56" s="2"/>
      <c r="G56" s="4"/>
      <c r="H56" s="19"/>
    </row>
    <row r="57" spans="2:8" x14ac:dyDescent="0.25">
      <c r="B57" s="2"/>
      <c r="C57" s="2"/>
      <c r="D57" s="20"/>
      <c r="E57" s="5"/>
      <c r="F57" s="2"/>
      <c r="G57" s="4"/>
      <c r="H57" s="19"/>
    </row>
    <row r="58" spans="2:8" x14ac:dyDescent="0.25">
      <c r="B58" s="2"/>
      <c r="C58" s="2"/>
      <c r="D58" s="20"/>
      <c r="E58" s="5"/>
      <c r="F58" s="2"/>
      <c r="G58" s="4"/>
      <c r="H58" s="19"/>
    </row>
    <row r="59" spans="2:8" x14ac:dyDescent="0.25">
      <c r="B59" s="2"/>
      <c r="C59" s="2"/>
      <c r="D59" s="20"/>
      <c r="E59" s="5"/>
      <c r="F59" s="2"/>
      <c r="G59" s="4"/>
      <c r="H59" s="19"/>
    </row>
    <row r="60" spans="2:8" x14ac:dyDescent="0.25">
      <c r="B60" s="2"/>
      <c r="C60" s="2"/>
      <c r="D60" s="20"/>
      <c r="E60" s="5"/>
      <c r="F60" s="2"/>
      <c r="G60" s="4"/>
      <c r="H60" s="19"/>
    </row>
    <row r="61" spans="2:8" x14ac:dyDescent="0.25">
      <c r="B61" s="2"/>
      <c r="C61" s="2"/>
      <c r="D61" s="20"/>
      <c r="E61" s="5"/>
      <c r="F61" s="2"/>
      <c r="G61" s="4"/>
      <c r="H61" s="19"/>
    </row>
    <row r="91" spans="3:7" x14ac:dyDescent="0.25">
      <c r="C91" s="2"/>
      <c r="D91" s="34"/>
      <c r="E91" s="5"/>
      <c r="F91" s="17"/>
      <c r="G91" s="4"/>
    </row>
    <row r="92" spans="3:7" x14ac:dyDescent="0.25">
      <c r="C92" s="2"/>
      <c r="D92" s="34"/>
      <c r="E92" s="5"/>
      <c r="F92" s="17"/>
      <c r="G92" s="4"/>
    </row>
    <row r="93" spans="3:7" x14ac:dyDescent="0.25">
      <c r="C93" s="2"/>
      <c r="D93" s="34"/>
      <c r="E93" s="5"/>
      <c r="F93" s="17"/>
      <c r="G93" s="4"/>
    </row>
    <row r="94" spans="3:7" x14ac:dyDescent="0.25">
      <c r="C94" s="2"/>
      <c r="D94" s="34"/>
      <c r="E94" s="5"/>
      <c r="F94" s="17"/>
      <c r="G94" s="4"/>
    </row>
    <row r="95" spans="3:7" x14ac:dyDescent="0.25">
      <c r="C95" s="2"/>
      <c r="D95" s="34"/>
      <c r="E95" s="5"/>
      <c r="F95" s="2"/>
      <c r="G95" s="4"/>
    </row>
    <row r="96" spans="3:7" x14ac:dyDescent="0.25">
      <c r="C96" s="2"/>
      <c r="D96" s="34"/>
      <c r="E96" s="5"/>
      <c r="F96" s="2"/>
      <c r="G96" s="4"/>
    </row>
    <row r="97" spans="3:7" x14ac:dyDescent="0.25">
      <c r="C97" s="2"/>
      <c r="D97" s="34"/>
      <c r="E97" s="5"/>
      <c r="F97" s="17"/>
      <c r="G97" s="4"/>
    </row>
    <row r="98" spans="3:7" x14ac:dyDescent="0.25">
      <c r="C98" s="2"/>
      <c r="D98" s="34"/>
      <c r="E98" s="5"/>
      <c r="F98" s="17"/>
      <c r="G98" s="4"/>
    </row>
  </sheetData>
  <phoneticPr fontId="2" type="noConversion"/>
  <pageMargins left="0.5" right="0.5" top="0.5" bottom="0.5" header="0.5" footer="0.5"/>
  <pageSetup scale="7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05"/>
  <sheetViews>
    <sheetView workbookViewId="0">
      <selection activeCell="N4" sqref="N4"/>
    </sheetView>
  </sheetViews>
  <sheetFormatPr defaultRowHeight="15" x14ac:dyDescent="0.25"/>
  <cols>
    <col min="2" max="2" width="8.5" customWidth="1"/>
    <col min="3" max="3" width="9.08203125" customWidth="1"/>
    <col min="4" max="5" width="8.08203125" customWidth="1"/>
    <col min="6" max="6" width="9.5" customWidth="1"/>
    <col min="8" max="8" width="8.5" customWidth="1"/>
    <col min="9" max="10" width="8.08203125" customWidth="1"/>
    <col min="11" max="14" width="8.58203125" customWidth="1"/>
    <col min="15" max="15" width="14.75" customWidth="1"/>
    <col min="16" max="16" width="10.33203125" bestFit="1" customWidth="1"/>
  </cols>
  <sheetData>
    <row r="1" spans="1:16" s="48" customFormat="1" ht="36" customHeight="1" x14ac:dyDescent="0.25">
      <c r="H1" s="48" t="s">
        <v>30</v>
      </c>
    </row>
    <row r="2" spans="1:16" s="1" customFormat="1" ht="13" x14ac:dyDescent="0.25">
      <c r="A2" s="6" t="s">
        <v>0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 t="s">
        <v>25</v>
      </c>
      <c r="J2" s="16" t="s">
        <v>26</v>
      </c>
      <c r="K2" s="37" t="s">
        <v>15</v>
      </c>
      <c r="L2" s="37" t="s">
        <v>16</v>
      </c>
      <c r="M2" s="37" t="s">
        <v>17</v>
      </c>
      <c r="N2" s="37" t="s">
        <v>18</v>
      </c>
      <c r="O2" s="43" t="s">
        <v>48</v>
      </c>
      <c r="P2" s="1" t="s">
        <v>50</v>
      </c>
    </row>
    <row r="3" spans="1:16" s="1" customFormat="1" ht="12" customHeight="1" x14ac:dyDescent="0.25">
      <c r="A3" s="14">
        <f>SUM(K3:N3)</f>
        <v>232.61709999999999</v>
      </c>
      <c r="B3" s="4"/>
      <c r="C3" s="4"/>
      <c r="D3" s="4"/>
      <c r="E3" s="15"/>
      <c r="F3" s="4"/>
      <c r="G3" s="14"/>
      <c r="H3" s="17"/>
      <c r="I3" s="17"/>
      <c r="J3" s="14"/>
      <c r="K3" s="35">
        <f>JAN!N3</f>
        <v>29.02</v>
      </c>
      <c r="L3" s="41">
        <f>FEB!N3</f>
        <v>29.914000000000001</v>
      </c>
      <c r="M3" s="41">
        <f>MAR!N3</f>
        <v>115.77860000000001</v>
      </c>
      <c r="N3" s="41">
        <v>57.904499999999999</v>
      </c>
      <c r="O3" s="45">
        <f>AVERAGE(K3:N3)</f>
        <v>58.154274999999998</v>
      </c>
      <c r="P3" s="15">
        <f>O3*12</f>
        <v>697.85130000000004</v>
      </c>
    </row>
    <row r="38" spans="2:8" x14ac:dyDescent="0.25">
      <c r="C38" s="21"/>
      <c r="D38" s="21"/>
      <c r="E38" s="21"/>
      <c r="F38" s="22"/>
      <c r="G38" s="24"/>
      <c r="H38" s="23"/>
    </row>
    <row r="39" spans="2:8" x14ac:dyDescent="0.25">
      <c r="C39" s="21"/>
      <c r="D39" s="21"/>
      <c r="E39" s="21"/>
      <c r="F39" s="22"/>
      <c r="G39" s="24"/>
      <c r="H39" s="23"/>
    </row>
    <row r="40" spans="2:8" x14ac:dyDescent="0.25">
      <c r="B40" s="9"/>
      <c r="C40" s="21"/>
      <c r="D40" s="21"/>
      <c r="E40" s="21"/>
      <c r="F40" s="22"/>
      <c r="G40" s="24"/>
      <c r="H40" s="23"/>
    </row>
    <row r="41" spans="2:8" x14ac:dyDescent="0.25">
      <c r="C41" s="21"/>
      <c r="D41" s="21"/>
      <c r="E41" s="21"/>
      <c r="F41" s="22"/>
      <c r="G41" s="24"/>
      <c r="H41" s="23"/>
    </row>
    <row r="42" spans="2:8" x14ac:dyDescent="0.25">
      <c r="C42" s="21"/>
      <c r="D42" s="21"/>
      <c r="E42" s="21"/>
      <c r="F42" s="22"/>
      <c r="G42" s="24"/>
      <c r="H42" s="23"/>
    </row>
    <row r="43" spans="2:8" x14ac:dyDescent="0.25">
      <c r="C43" s="21"/>
      <c r="D43" s="21"/>
      <c r="E43" s="21"/>
      <c r="F43" s="22"/>
      <c r="G43" s="24"/>
      <c r="H43" s="23"/>
    </row>
    <row r="44" spans="2:8" x14ac:dyDescent="0.25">
      <c r="C44" s="21"/>
      <c r="D44" s="21"/>
      <c r="E44" s="21"/>
      <c r="F44" s="22"/>
      <c r="G44" s="24"/>
      <c r="H44" s="23"/>
    </row>
    <row r="45" spans="2:8" x14ac:dyDescent="0.25">
      <c r="C45" s="21"/>
      <c r="D45" s="21"/>
      <c r="E45" s="21"/>
      <c r="F45" s="22"/>
      <c r="G45" s="24"/>
      <c r="H45" s="23"/>
    </row>
    <row r="46" spans="2:8" x14ac:dyDescent="0.25">
      <c r="B46" s="3"/>
      <c r="C46" s="21"/>
      <c r="D46" s="21"/>
      <c r="E46" s="21"/>
      <c r="F46" s="22"/>
      <c r="G46" s="24"/>
      <c r="H46" s="23"/>
    </row>
    <row r="47" spans="2:8" x14ac:dyDescent="0.25">
      <c r="B47" s="3"/>
      <c r="C47" s="2"/>
      <c r="D47" s="5"/>
      <c r="E47" s="3"/>
      <c r="F47" s="4"/>
    </row>
    <row r="48" spans="2:8" x14ac:dyDescent="0.25">
      <c r="B48" s="3"/>
      <c r="C48" s="2"/>
      <c r="D48" s="5"/>
      <c r="E48" s="3"/>
      <c r="F48" s="4"/>
    </row>
    <row r="49" spans="2:10" x14ac:dyDescent="0.25">
      <c r="B49" s="3"/>
      <c r="C49" s="2"/>
      <c r="D49" s="5"/>
      <c r="E49" s="3"/>
      <c r="F49" s="4"/>
    </row>
    <row r="50" spans="2:10" x14ac:dyDescent="0.25">
      <c r="B50" s="3"/>
      <c r="C50" s="2"/>
      <c r="D50" s="5"/>
      <c r="E50" s="3"/>
      <c r="F50" s="4"/>
      <c r="I50" s="21"/>
      <c r="J50" s="25"/>
    </row>
    <row r="51" spans="2:10" x14ac:dyDescent="0.25">
      <c r="B51" s="3"/>
      <c r="C51" s="2"/>
      <c r="D51" s="5"/>
      <c r="E51" s="3"/>
      <c r="F51" s="4"/>
      <c r="I51" s="21"/>
      <c r="J51" s="25"/>
    </row>
    <row r="52" spans="2:10" x14ac:dyDescent="0.25">
      <c r="B52" s="3"/>
      <c r="C52" s="2"/>
      <c r="D52" s="5"/>
      <c r="E52" s="3"/>
      <c r="F52" s="4"/>
      <c r="I52" s="21"/>
      <c r="J52" s="25"/>
    </row>
    <row r="53" spans="2:10" x14ac:dyDescent="0.25">
      <c r="B53" s="3"/>
      <c r="C53" s="2"/>
      <c r="D53" s="5"/>
      <c r="E53" s="3"/>
      <c r="F53" s="4"/>
      <c r="I53" s="21"/>
      <c r="J53" s="25"/>
    </row>
    <row r="54" spans="2:10" x14ac:dyDescent="0.25">
      <c r="B54" s="3"/>
      <c r="C54" s="2"/>
      <c r="D54" s="5"/>
      <c r="E54" s="3"/>
      <c r="F54" s="4"/>
      <c r="I54" s="21"/>
      <c r="J54" s="25"/>
    </row>
    <row r="55" spans="2:10" x14ac:dyDescent="0.25">
      <c r="B55" s="3"/>
      <c r="C55" s="2"/>
      <c r="D55" s="5"/>
      <c r="E55" s="3"/>
      <c r="F55" s="4"/>
      <c r="I55" s="21"/>
      <c r="J55" s="25"/>
    </row>
    <row r="56" spans="2:10" x14ac:dyDescent="0.25">
      <c r="B56" s="3"/>
      <c r="C56" s="2"/>
      <c r="D56" s="5"/>
      <c r="E56" s="3"/>
      <c r="F56" s="4"/>
      <c r="I56" s="21"/>
      <c r="J56" s="25"/>
    </row>
    <row r="57" spans="2:10" x14ac:dyDescent="0.25">
      <c r="B57" s="3"/>
      <c r="C57" s="2"/>
      <c r="D57" s="5"/>
      <c r="E57" s="3"/>
      <c r="F57" s="4"/>
      <c r="I57" s="21"/>
      <c r="J57" s="25"/>
    </row>
    <row r="58" spans="2:10" x14ac:dyDescent="0.25">
      <c r="B58" s="3"/>
      <c r="C58" s="2"/>
      <c r="D58" s="5"/>
      <c r="E58" s="3"/>
      <c r="F58" s="4"/>
      <c r="I58" s="21"/>
      <c r="J58" s="25"/>
    </row>
    <row r="59" spans="2:10" x14ac:dyDescent="0.25">
      <c r="B59" s="3"/>
      <c r="C59" s="2"/>
      <c r="D59" s="5"/>
      <c r="E59" s="3"/>
      <c r="F59" s="4"/>
    </row>
    <row r="60" spans="2:10" x14ac:dyDescent="0.25">
      <c r="B60" s="3"/>
      <c r="C60" s="2"/>
      <c r="D60" s="5"/>
      <c r="E60" s="3"/>
      <c r="F60" s="4"/>
    </row>
    <row r="61" spans="2:10" x14ac:dyDescent="0.25">
      <c r="B61" s="3"/>
      <c r="C61" s="2"/>
      <c r="D61" s="5"/>
      <c r="E61" s="3"/>
      <c r="F61" s="4"/>
      <c r="G61" s="9"/>
    </row>
    <row r="62" spans="2:10" x14ac:dyDescent="0.25">
      <c r="B62" s="3"/>
      <c r="C62" s="2"/>
      <c r="D62" s="5"/>
      <c r="E62" s="3"/>
      <c r="F62" s="4"/>
    </row>
    <row r="63" spans="2:10" x14ac:dyDescent="0.25">
      <c r="B63" s="3"/>
      <c r="C63" s="2"/>
      <c r="D63" s="5"/>
      <c r="E63" s="3"/>
      <c r="F63" s="4"/>
    </row>
    <row r="64" spans="2:10" x14ac:dyDescent="0.25">
      <c r="B64" s="3"/>
      <c r="C64" s="2"/>
      <c r="D64" s="5"/>
      <c r="E64" s="3"/>
      <c r="F64" s="4"/>
    </row>
    <row r="65" spans="2:7" x14ac:dyDescent="0.25">
      <c r="B65" s="3"/>
      <c r="C65" s="2"/>
      <c r="D65" s="5"/>
      <c r="E65" s="3"/>
      <c r="F65" s="4"/>
    </row>
    <row r="66" spans="2:7" x14ac:dyDescent="0.25">
      <c r="B66" s="3"/>
      <c r="C66" s="2"/>
      <c r="D66" s="5"/>
      <c r="E66" s="3"/>
      <c r="F66" s="4"/>
      <c r="G66" s="9"/>
    </row>
    <row r="67" spans="2:7" x14ac:dyDescent="0.25">
      <c r="B67" s="3"/>
      <c r="C67" s="2"/>
      <c r="D67" s="5"/>
      <c r="E67" s="3"/>
      <c r="F67" s="4"/>
    </row>
    <row r="68" spans="2:7" x14ac:dyDescent="0.25">
      <c r="B68" s="3"/>
      <c r="C68" s="2"/>
      <c r="D68" s="5"/>
      <c r="E68" s="3"/>
      <c r="F68" s="4"/>
    </row>
    <row r="69" spans="2:7" x14ac:dyDescent="0.25">
      <c r="B69" s="3"/>
      <c r="C69" s="2"/>
      <c r="D69" s="5"/>
      <c r="E69" s="3"/>
      <c r="F69" s="4"/>
    </row>
    <row r="70" spans="2:7" x14ac:dyDescent="0.25">
      <c r="B70" s="3"/>
      <c r="C70" s="2"/>
      <c r="D70" s="5"/>
      <c r="E70" s="3"/>
      <c r="F70" s="4"/>
    </row>
    <row r="71" spans="2:7" x14ac:dyDescent="0.25">
      <c r="B71" s="3"/>
      <c r="C71" s="2"/>
      <c r="D71" s="5"/>
      <c r="E71" s="3"/>
      <c r="F71" s="4"/>
      <c r="G71" s="9"/>
    </row>
    <row r="72" spans="2:7" x14ac:dyDescent="0.25">
      <c r="B72" s="3"/>
      <c r="C72" s="2"/>
      <c r="D72" s="5"/>
      <c r="E72" s="3"/>
      <c r="F72" s="4"/>
    </row>
    <row r="73" spans="2:7" x14ac:dyDescent="0.25">
      <c r="B73" s="3"/>
      <c r="C73" s="2"/>
      <c r="D73" s="5"/>
      <c r="E73" s="3"/>
      <c r="F73" s="4"/>
      <c r="G73" s="9"/>
    </row>
    <row r="74" spans="2:7" x14ac:dyDescent="0.25">
      <c r="B74" s="3"/>
      <c r="C74" s="2"/>
      <c r="D74" s="5"/>
      <c r="E74" s="3"/>
      <c r="F74" s="4"/>
    </row>
    <row r="75" spans="2:7" x14ac:dyDescent="0.25">
      <c r="B75" s="3"/>
      <c r="C75" s="2"/>
      <c r="D75" s="5"/>
      <c r="E75" s="3"/>
      <c r="F75" s="4"/>
    </row>
    <row r="76" spans="2:7" x14ac:dyDescent="0.25">
      <c r="B76" s="3"/>
      <c r="C76" s="2"/>
      <c r="D76" s="5"/>
      <c r="E76" s="3"/>
      <c r="F76" s="4"/>
    </row>
    <row r="77" spans="2:7" x14ac:dyDescent="0.25">
      <c r="B77" s="3"/>
      <c r="C77" s="2"/>
      <c r="D77" s="5"/>
      <c r="E77" s="3"/>
      <c r="F77" s="4"/>
    </row>
    <row r="78" spans="2:7" x14ac:dyDescent="0.25">
      <c r="B78" s="3"/>
      <c r="C78" s="2"/>
      <c r="D78" s="5"/>
      <c r="E78" s="3"/>
      <c r="F78" s="4"/>
    </row>
    <row r="79" spans="2:7" x14ac:dyDescent="0.25">
      <c r="B79" s="3"/>
      <c r="C79" s="2"/>
      <c r="D79" s="5"/>
      <c r="E79" s="3"/>
      <c r="F79" s="4"/>
      <c r="G79" s="9"/>
    </row>
    <row r="80" spans="2:7" x14ac:dyDescent="0.25">
      <c r="F80" s="8"/>
    </row>
    <row r="99" spans="3:7" x14ac:dyDescent="0.25">
      <c r="C99" s="2"/>
      <c r="D99" s="34"/>
      <c r="E99" s="5"/>
      <c r="F99" s="17"/>
      <c r="G99" s="4"/>
    </row>
    <row r="100" spans="3:7" x14ac:dyDescent="0.25">
      <c r="C100" s="2"/>
      <c r="D100" s="34"/>
      <c r="E100" s="5"/>
      <c r="F100" s="2"/>
      <c r="G100" s="4"/>
    </row>
    <row r="101" spans="3:7" x14ac:dyDescent="0.25">
      <c r="C101" s="2"/>
      <c r="D101" s="34"/>
      <c r="E101" s="5"/>
      <c r="F101" s="17"/>
      <c r="G101" s="4"/>
    </row>
    <row r="102" spans="3:7" x14ac:dyDescent="0.25">
      <c r="C102" s="2"/>
      <c r="D102" s="34"/>
      <c r="E102" s="5"/>
      <c r="F102" s="2"/>
      <c r="G102" s="4"/>
    </row>
    <row r="103" spans="3:7" x14ac:dyDescent="0.25">
      <c r="C103" s="2"/>
      <c r="D103" s="34"/>
      <c r="E103" s="5"/>
      <c r="F103" s="17"/>
      <c r="G103" s="4"/>
    </row>
    <row r="104" spans="3:7" x14ac:dyDescent="0.25">
      <c r="C104" s="2"/>
      <c r="D104" s="34"/>
      <c r="E104" s="5"/>
      <c r="F104" s="2"/>
      <c r="G104" s="4"/>
    </row>
    <row r="105" spans="3:7" x14ac:dyDescent="0.25">
      <c r="C105" s="2"/>
      <c r="D105" s="34"/>
      <c r="E105" s="5"/>
      <c r="F105" s="17"/>
      <c r="G105" s="4"/>
    </row>
  </sheetData>
  <phoneticPr fontId="2" type="noConversion"/>
  <pageMargins left="0.5" right="0.5" top="0.75" bottom="0.25" header="0.5" footer="0.25"/>
  <pageSetup scale="7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149"/>
  <sheetViews>
    <sheetView workbookViewId="0">
      <selection activeCell="P3" sqref="P3"/>
    </sheetView>
  </sheetViews>
  <sheetFormatPr defaultRowHeight="15" x14ac:dyDescent="0.25"/>
  <cols>
    <col min="2" max="4" width="8.08203125" customWidth="1"/>
    <col min="5" max="5" width="9.25" customWidth="1"/>
    <col min="6" max="6" width="9.83203125" customWidth="1"/>
    <col min="7" max="7" width="8.08203125" customWidth="1"/>
    <col min="8" max="8" width="10.83203125" customWidth="1"/>
    <col min="9" max="10" width="8.08203125" customWidth="1"/>
    <col min="11" max="14" width="8.58203125" customWidth="1"/>
    <col min="15" max="15" width="11.33203125" bestFit="1" customWidth="1"/>
    <col min="16" max="16" width="11" customWidth="1"/>
  </cols>
  <sheetData>
    <row r="1" spans="1:16" s="48" customFormat="1" ht="36" customHeight="1" x14ac:dyDescent="0.25">
      <c r="H1" s="48" t="s">
        <v>31</v>
      </c>
    </row>
    <row r="2" spans="1:16" s="1" customFormat="1" ht="13" x14ac:dyDescent="0.25">
      <c r="A2" s="6" t="s">
        <v>0</v>
      </c>
      <c r="B2" s="16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37" t="s">
        <v>15</v>
      </c>
      <c r="K2" s="37" t="s">
        <v>16</v>
      </c>
      <c r="L2" s="37" t="s">
        <v>17</v>
      </c>
      <c r="M2" s="37" t="s">
        <v>18</v>
      </c>
      <c r="N2" s="37" t="s">
        <v>19</v>
      </c>
      <c r="O2" s="43" t="s">
        <v>47</v>
      </c>
      <c r="P2" s="1" t="s">
        <v>50</v>
      </c>
    </row>
    <row r="3" spans="1:16" s="1" customFormat="1" ht="13" x14ac:dyDescent="0.25">
      <c r="A3" s="14">
        <f>SUM(J3:N3)</f>
        <v>246.84629999999999</v>
      </c>
      <c r="B3" s="4"/>
      <c r="C3" s="4"/>
      <c r="D3" s="15"/>
      <c r="E3" s="4"/>
      <c r="F3" s="14"/>
      <c r="G3" s="17"/>
      <c r="H3" s="17"/>
      <c r="I3" s="14"/>
      <c r="J3" s="35">
        <f>JAN!N3</f>
        <v>29.02</v>
      </c>
      <c r="K3" s="41">
        <f>FEB!N3</f>
        <v>29.914000000000001</v>
      </c>
      <c r="L3" s="41">
        <f>MAR!N3</f>
        <v>115.77860000000001</v>
      </c>
      <c r="M3" s="41">
        <f>APR!N3</f>
        <v>57.904499999999999</v>
      </c>
      <c r="N3" s="41">
        <v>14.229200000000001</v>
      </c>
      <c r="O3" s="44">
        <f>AVERAGE(J3:N3)</f>
        <v>49.369259999999997</v>
      </c>
      <c r="P3" s="4">
        <f>O3*12</f>
        <v>592.43111999999996</v>
      </c>
    </row>
    <row r="40" spans="1:8" x14ac:dyDescent="0.25">
      <c r="H40" s="12"/>
    </row>
    <row r="43" spans="1:8" x14ac:dyDescent="0.25">
      <c r="A43" s="3"/>
      <c r="B43" s="2"/>
      <c r="C43" s="5"/>
      <c r="D43" s="3"/>
      <c r="E43" s="4"/>
      <c r="F43" s="8"/>
    </row>
    <row r="44" spans="1:8" x14ac:dyDescent="0.25">
      <c r="A44" s="3"/>
      <c r="B44" s="2"/>
      <c r="C44" s="5"/>
      <c r="D44" s="3"/>
      <c r="E44" s="4"/>
    </row>
    <row r="45" spans="1:8" x14ac:dyDescent="0.25">
      <c r="A45" s="3"/>
      <c r="B45" s="2"/>
      <c r="C45" s="5"/>
      <c r="D45" s="3"/>
      <c r="E45" s="4"/>
    </row>
    <row r="46" spans="1:8" x14ac:dyDescent="0.25">
      <c r="A46" s="3"/>
      <c r="B46" s="2"/>
      <c r="C46" s="5"/>
      <c r="D46" s="3"/>
      <c r="E46" s="4"/>
    </row>
    <row r="47" spans="1:8" x14ac:dyDescent="0.25">
      <c r="A47" s="3"/>
      <c r="B47" s="2"/>
      <c r="C47" s="5"/>
      <c r="D47" s="3"/>
      <c r="E47" s="4"/>
    </row>
    <row r="48" spans="1:8" x14ac:dyDescent="0.25">
      <c r="A48" s="3"/>
      <c r="B48" s="2"/>
      <c r="C48" s="5"/>
      <c r="D48" s="3"/>
      <c r="E48" s="4"/>
    </row>
    <row r="49" spans="1:5" x14ac:dyDescent="0.25">
      <c r="A49" s="3"/>
      <c r="B49" s="2"/>
      <c r="C49" s="5"/>
      <c r="D49" s="3"/>
      <c r="E49" s="4"/>
    </row>
    <row r="50" spans="1:5" x14ac:dyDescent="0.25">
      <c r="A50" s="3"/>
      <c r="B50" s="2"/>
      <c r="C50" s="5"/>
      <c r="D50" s="3"/>
      <c r="E50" s="4"/>
    </row>
    <row r="51" spans="1:5" x14ac:dyDescent="0.25">
      <c r="A51" s="3"/>
      <c r="B51" s="2"/>
      <c r="C51" s="5"/>
      <c r="D51" s="3"/>
      <c r="E51" s="4"/>
    </row>
    <row r="52" spans="1:5" x14ac:dyDescent="0.25">
      <c r="A52" s="3"/>
      <c r="B52" s="2"/>
      <c r="C52" s="5"/>
      <c r="D52" s="3"/>
      <c r="E52" s="4"/>
    </row>
    <row r="53" spans="1:5" x14ac:dyDescent="0.25">
      <c r="A53" s="3"/>
      <c r="B53" s="2"/>
      <c r="C53" s="5"/>
      <c r="D53" s="3"/>
      <c r="E53" s="4"/>
    </row>
    <row r="54" spans="1:5" x14ac:dyDescent="0.25">
      <c r="A54" s="3"/>
      <c r="B54" s="2"/>
      <c r="C54" s="5"/>
      <c r="D54" s="3"/>
      <c r="E54" s="4"/>
    </row>
    <row r="55" spans="1:5" x14ac:dyDescent="0.25">
      <c r="A55" s="3"/>
      <c r="B55" s="2"/>
      <c r="C55" s="5"/>
      <c r="D55" s="3"/>
      <c r="E55" s="4"/>
    </row>
    <row r="56" spans="1:5" x14ac:dyDescent="0.25">
      <c r="A56" s="3"/>
      <c r="B56" s="2"/>
      <c r="C56" s="5"/>
      <c r="D56" s="3"/>
      <c r="E56" s="4"/>
    </row>
    <row r="57" spans="1:5" x14ac:dyDescent="0.25">
      <c r="A57" s="3"/>
      <c r="B57" s="2"/>
      <c r="C57" s="5"/>
      <c r="D57" s="3"/>
      <c r="E57" s="4"/>
    </row>
    <row r="58" spans="1:5" x14ac:dyDescent="0.25">
      <c r="A58" s="3"/>
      <c r="B58" s="2"/>
      <c r="C58" s="5"/>
      <c r="D58" s="3"/>
      <c r="E58" s="4"/>
    </row>
    <row r="59" spans="1:5" x14ac:dyDescent="0.25">
      <c r="A59" s="3"/>
      <c r="B59" s="2"/>
      <c r="C59" s="5"/>
      <c r="D59" s="3"/>
      <c r="E59" s="4"/>
    </row>
    <row r="60" spans="1:5" x14ac:dyDescent="0.25">
      <c r="A60" s="3"/>
      <c r="B60" s="2"/>
      <c r="C60" s="5"/>
      <c r="D60" s="3"/>
      <c r="E60" s="4"/>
    </row>
    <row r="61" spans="1:5" x14ac:dyDescent="0.25">
      <c r="A61" s="3"/>
      <c r="B61" s="2"/>
      <c r="C61" s="5"/>
      <c r="D61" s="3"/>
      <c r="E61" s="4"/>
    </row>
    <row r="62" spans="1:5" x14ac:dyDescent="0.25">
      <c r="A62" s="3"/>
      <c r="B62" s="2"/>
      <c r="C62" s="5"/>
      <c r="D62" s="3"/>
      <c r="E62" s="4"/>
    </row>
    <row r="63" spans="1:5" x14ac:dyDescent="0.25">
      <c r="A63" s="3"/>
      <c r="B63" s="2"/>
      <c r="C63" s="5"/>
      <c r="D63" s="3"/>
      <c r="E63" s="4"/>
    </row>
    <row r="64" spans="1:5" x14ac:dyDescent="0.25">
      <c r="A64" s="3"/>
      <c r="B64" s="2"/>
      <c r="C64" s="5"/>
      <c r="D64" s="3"/>
      <c r="E64" s="4"/>
    </row>
    <row r="65" spans="1:9" x14ac:dyDescent="0.25">
      <c r="A65" s="3"/>
      <c r="B65" s="2"/>
      <c r="C65" s="5"/>
      <c r="D65" s="3"/>
      <c r="E65" s="4"/>
    </row>
    <row r="66" spans="1:9" x14ac:dyDescent="0.25">
      <c r="A66" s="3"/>
      <c r="B66" s="2"/>
      <c r="C66" s="5"/>
      <c r="D66" s="3"/>
      <c r="E66" s="4"/>
    </row>
    <row r="67" spans="1:9" x14ac:dyDescent="0.25">
      <c r="A67" s="3"/>
      <c r="B67" s="2"/>
      <c r="C67" s="5"/>
      <c r="D67" s="3"/>
      <c r="E67" s="4"/>
    </row>
    <row r="68" spans="1:9" x14ac:dyDescent="0.25">
      <c r="A68" s="3"/>
      <c r="B68" s="2"/>
      <c r="C68" s="5"/>
      <c r="D68" s="3"/>
      <c r="E68" s="4"/>
    </row>
    <row r="69" spans="1:9" x14ac:dyDescent="0.25">
      <c r="A69" s="3"/>
      <c r="B69" s="2"/>
      <c r="C69" s="5"/>
      <c r="D69" s="3"/>
      <c r="E69" s="4"/>
    </row>
    <row r="70" spans="1:9" x14ac:dyDescent="0.25">
      <c r="A70" s="3"/>
      <c r="B70" s="2"/>
      <c r="C70" s="5"/>
      <c r="D70" s="3"/>
      <c r="E70" s="4"/>
    </row>
    <row r="71" spans="1:9" x14ac:dyDescent="0.25">
      <c r="A71" s="3"/>
      <c r="B71" s="2"/>
      <c r="C71" s="5"/>
      <c r="D71" s="3"/>
      <c r="E71" s="4"/>
    </row>
    <row r="72" spans="1:9" x14ac:dyDescent="0.25">
      <c r="A72" s="3"/>
      <c r="B72" s="2"/>
      <c r="C72" s="5"/>
      <c r="D72" s="3"/>
      <c r="E72" s="4"/>
      <c r="F72" s="8"/>
    </row>
    <row r="73" spans="1:9" x14ac:dyDescent="0.25">
      <c r="A73" s="3"/>
      <c r="B73" s="2"/>
      <c r="C73" s="5"/>
      <c r="D73" s="3"/>
      <c r="E73" s="4"/>
    </row>
    <row r="74" spans="1:9" x14ac:dyDescent="0.25">
      <c r="A74" s="3"/>
    </row>
    <row r="75" spans="1:9" x14ac:dyDescent="0.25">
      <c r="A75" s="3"/>
    </row>
    <row r="76" spans="1:9" x14ac:dyDescent="0.25">
      <c r="A76" s="3"/>
      <c r="B76" s="2"/>
      <c r="C76" s="5"/>
      <c r="D76" s="3"/>
      <c r="E76" s="4"/>
    </row>
    <row r="79" spans="1:9" x14ac:dyDescent="0.25">
      <c r="A79" s="3"/>
      <c r="B79" s="2"/>
      <c r="C79" s="5"/>
      <c r="D79" s="3"/>
      <c r="E79" s="4"/>
    </row>
    <row r="80" spans="1:9" s="1" customFormat="1" ht="13" x14ac:dyDescent="0.25">
      <c r="A80" s="2"/>
      <c r="B80" s="2"/>
      <c r="C80" s="2"/>
      <c r="D80" s="2"/>
      <c r="E80" s="5"/>
      <c r="F80" s="2"/>
      <c r="G80" s="4"/>
      <c r="H80" s="4"/>
      <c r="I80" s="4"/>
    </row>
    <row r="81" spans="1:9" s="1" customFormat="1" ht="13" x14ac:dyDescent="0.25">
      <c r="A81" s="2"/>
      <c r="B81" s="2"/>
      <c r="C81" s="2"/>
      <c r="D81" s="2"/>
      <c r="E81" s="5"/>
      <c r="F81" s="2"/>
      <c r="G81" s="4"/>
      <c r="H81" s="4"/>
      <c r="I81" s="4"/>
    </row>
    <row r="82" spans="1:9" s="1" customFormat="1" ht="13" x14ac:dyDescent="0.25">
      <c r="A82" s="2"/>
      <c r="B82" s="2"/>
      <c r="C82" s="2"/>
      <c r="D82" s="2"/>
      <c r="E82" s="5"/>
      <c r="F82" s="2"/>
      <c r="G82" s="4"/>
      <c r="H82" s="4"/>
      <c r="I82" s="4"/>
    </row>
    <row r="83" spans="1:9" s="1" customFormat="1" ht="13" x14ac:dyDescent="0.25">
      <c r="A83" s="2"/>
      <c r="B83" s="2"/>
      <c r="C83" s="2"/>
      <c r="D83" s="2"/>
      <c r="E83" s="5"/>
      <c r="F83" s="2"/>
      <c r="G83" s="4"/>
      <c r="H83" s="4"/>
      <c r="I83" s="4"/>
    </row>
    <row r="84" spans="1:9" s="1" customFormat="1" ht="13" x14ac:dyDescent="0.25">
      <c r="A84" s="2"/>
      <c r="B84" s="2"/>
      <c r="C84" s="2"/>
      <c r="D84" s="2"/>
      <c r="E84" s="5"/>
      <c r="F84" s="2"/>
      <c r="G84" s="4"/>
      <c r="H84" s="4"/>
      <c r="I84" s="4"/>
    </row>
    <row r="85" spans="1:9" s="1" customFormat="1" ht="13" x14ac:dyDescent="0.25">
      <c r="A85" s="2"/>
      <c r="B85" s="2"/>
      <c r="C85" s="2"/>
      <c r="D85" s="2"/>
      <c r="E85" s="5"/>
      <c r="F85" s="2"/>
      <c r="G85" s="4"/>
      <c r="H85" s="4"/>
      <c r="I85" s="4"/>
    </row>
    <row r="86" spans="1:9" s="1" customFormat="1" ht="13" x14ac:dyDescent="0.25">
      <c r="A86" s="2"/>
      <c r="B86" s="2"/>
      <c r="C86" s="2"/>
      <c r="D86" s="2"/>
      <c r="E86" s="5"/>
      <c r="F86" s="2"/>
      <c r="G86" s="4"/>
      <c r="H86" s="4"/>
      <c r="I86" s="4"/>
    </row>
    <row r="87" spans="1:9" s="1" customFormat="1" ht="13" x14ac:dyDescent="0.25">
      <c r="A87" s="2"/>
      <c r="B87" s="2"/>
      <c r="C87" s="2"/>
      <c r="D87" s="2"/>
      <c r="E87" s="5"/>
      <c r="F87" s="2"/>
      <c r="G87" s="4"/>
      <c r="H87" s="4"/>
      <c r="I87" s="4"/>
    </row>
    <row r="88" spans="1:9" s="1" customFormat="1" ht="13" x14ac:dyDescent="0.25">
      <c r="A88" s="2"/>
      <c r="B88" s="2"/>
      <c r="C88" s="2"/>
      <c r="D88" s="2"/>
      <c r="E88" s="5"/>
      <c r="F88" s="2"/>
      <c r="G88" s="4"/>
      <c r="H88" s="4"/>
      <c r="I88" s="4"/>
    </row>
    <row r="89" spans="1:9" s="1" customFormat="1" ht="13" x14ac:dyDescent="0.25">
      <c r="A89" s="2"/>
      <c r="B89" s="2"/>
      <c r="C89" s="2"/>
      <c r="D89" s="2"/>
      <c r="E89" s="5"/>
      <c r="F89" s="2"/>
      <c r="G89" s="4"/>
      <c r="H89" s="4"/>
      <c r="I89" s="4"/>
    </row>
    <row r="90" spans="1:9" s="1" customFormat="1" ht="13" x14ac:dyDescent="0.25">
      <c r="A90" s="2"/>
      <c r="B90" s="2"/>
      <c r="C90" s="2"/>
      <c r="D90" s="2"/>
      <c r="E90" s="5"/>
      <c r="F90" s="2"/>
      <c r="G90" s="4"/>
      <c r="H90" s="4"/>
      <c r="I90" s="4"/>
    </row>
    <row r="91" spans="1:9" s="1" customFormat="1" ht="13" x14ac:dyDescent="0.25">
      <c r="A91" s="2"/>
      <c r="B91" s="2"/>
      <c r="C91" s="2"/>
      <c r="D91" s="2"/>
      <c r="E91" s="5"/>
      <c r="F91" s="2"/>
      <c r="G91" s="4"/>
      <c r="H91" s="4"/>
      <c r="I91" s="4"/>
    </row>
    <row r="92" spans="1:9" s="1" customFormat="1" ht="13" x14ac:dyDescent="0.25">
      <c r="A92" s="2"/>
      <c r="B92" s="2"/>
      <c r="C92" s="2"/>
      <c r="D92" s="2"/>
      <c r="E92" s="5"/>
      <c r="F92" s="2"/>
      <c r="G92" s="4"/>
      <c r="H92" s="4"/>
      <c r="I92" s="4"/>
    </row>
    <row r="93" spans="1:9" s="1" customFormat="1" ht="13" x14ac:dyDescent="0.25">
      <c r="A93" s="2"/>
      <c r="B93" s="2"/>
      <c r="C93" s="2"/>
      <c r="D93" s="2"/>
      <c r="E93" s="5"/>
      <c r="F93" s="2"/>
      <c r="G93" s="4"/>
      <c r="H93" s="4"/>
      <c r="I93" s="4"/>
    </row>
    <row r="94" spans="1:9" s="1" customFormat="1" ht="13" x14ac:dyDescent="0.25">
      <c r="A94" s="2"/>
      <c r="B94" s="2"/>
      <c r="C94" s="2"/>
      <c r="D94" s="2"/>
      <c r="E94" s="5"/>
      <c r="F94" s="2"/>
      <c r="G94" s="4"/>
      <c r="H94" s="4"/>
      <c r="I94" s="4"/>
    </row>
    <row r="95" spans="1:9" s="1" customFormat="1" ht="13" x14ac:dyDescent="0.25">
      <c r="A95" s="2"/>
      <c r="B95" s="2"/>
      <c r="C95" s="2"/>
      <c r="D95" s="2"/>
      <c r="E95" s="5"/>
      <c r="F95" s="2"/>
      <c r="G95" s="4"/>
      <c r="H95" s="4"/>
      <c r="I95" s="4"/>
    </row>
    <row r="96" spans="1:9" s="1" customFormat="1" ht="13" x14ac:dyDescent="0.25">
      <c r="A96" s="2"/>
      <c r="B96" s="2"/>
      <c r="C96" s="2"/>
      <c r="D96" s="2"/>
      <c r="E96" s="5"/>
      <c r="F96" s="2"/>
      <c r="G96" s="4"/>
      <c r="H96" s="4"/>
      <c r="I96" s="4"/>
    </row>
    <row r="97" spans="1:11" s="1" customFormat="1" ht="13" x14ac:dyDescent="0.25">
      <c r="A97" s="2"/>
      <c r="B97" s="2"/>
      <c r="C97" s="2"/>
      <c r="D97" s="2"/>
      <c r="E97" s="5"/>
      <c r="F97" s="2"/>
      <c r="G97" s="4"/>
      <c r="H97" s="4"/>
      <c r="I97" s="4"/>
    </row>
    <row r="98" spans="1:11" s="1" customFormat="1" ht="13" x14ac:dyDescent="0.25">
      <c r="A98" s="2"/>
      <c r="B98" s="2"/>
      <c r="C98" s="2"/>
      <c r="D98" s="2"/>
      <c r="E98" s="5"/>
      <c r="F98" s="2"/>
      <c r="G98" s="4"/>
      <c r="H98" s="4"/>
      <c r="I98" s="4"/>
    </row>
    <row r="99" spans="1:11" s="1" customFormat="1" ht="13" x14ac:dyDescent="0.25">
      <c r="A99" s="2"/>
      <c r="B99" s="2"/>
      <c r="C99" s="2"/>
      <c r="D99" s="2"/>
      <c r="E99" s="5"/>
      <c r="F99" s="2"/>
      <c r="G99" s="4"/>
      <c r="H99" s="4"/>
      <c r="I99" s="4"/>
    </row>
    <row r="100" spans="1:11" s="1" customFormat="1" ht="13" x14ac:dyDescent="0.25">
      <c r="A100" s="2"/>
      <c r="B100" s="2"/>
      <c r="C100" s="2"/>
      <c r="D100" s="2"/>
      <c r="E100" s="5"/>
      <c r="F100" s="2"/>
      <c r="G100" s="4"/>
      <c r="H100" s="4"/>
      <c r="I100" s="4"/>
    </row>
    <row r="101" spans="1:11" s="1" customFormat="1" ht="13" x14ac:dyDescent="0.25">
      <c r="A101" s="2"/>
      <c r="B101" s="2" t="s">
        <v>5</v>
      </c>
      <c r="C101" s="34">
        <v>646141.05000000005</v>
      </c>
      <c r="D101" s="2"/>
      <c r="E101" s="5"/>
      <c r="F101" s="2"/>
      <c r="G101" s="4"/>
      <c r="H101" s="4"/>
      <c r="I101" s="4"/>
    </row>
    <row r="102" spans="1:11" s="1" customFormat="1" ht="13" x14ac:dyDescent="0.25">
      <c r="A102" s="2"/>
      <c r="B102" s="2" t="s">
        <v>1</v>
      </c>
      <c r="C102" s="34">
        <v>73607.649999999994</v>
      </c>
      <c r="D102" s="2"/>
      <c r="E102" s="5"/>
      <c r="F102" s="2"/>
      <c r="G102" s="4"/>
      <c r="H102" s="4"/>
      <c r="I102" s="4"/>
    </row>
    <row r="103" spans="1:11" s="1" customFormat="1" ht="13" x14ac:dyDescent="0.25">
      <c r="A103" s="2"/>
      <c r="B103" s="2" t="s">
        <v>3</v>
      </c>
      <c r="C103" s="34">
        <v>15090</v>
      </c>
      <c r="D103" s="2"/>
      <c r="E103" s="5"/>
      <c r="F103" s="2"/>
      <c r="G103" s="4"/>
      <c r="H103" s="4"/>
      <c r="I103" s="4"/>
    </row>
    <row r="104" spans="1:11" s="1" customFormat="1" ht="13" x14ac:dyDescent="0.25">
      <c r="A104" s="2"/>
      <c r="B104" s="2" t="s">
        <v>8</v>
      </c>
      <c r="C104" s="34">
        <v>42900</v>
      </c>
      <c r="D104" s="2"/>
      <c r="E104" s="5"/>
      <c r="F104" s="2"/>
      <c r="G104" s="4"/>
      <c r="H104" s="4"/>
      <c r="I104" s="4"/>
    </row>
    <row r="105" spans="1:11" s="1" customFormat="1" ht="13" x14ac:dyDescent="0.25">
      <c r="A105" s="2"/>
      <c r="B105" s="2" t="s">
        <v>13</v>
      </c>
      <c r="C105" s="34">
        <v>139</v>
      </c>
      <c r="D105" s="2"/>
      <c r="E105" s="5"/>
      <c r="F105" s="2"/>
      <c r="G105" s="4"/>
      <c r="H105" s="4"/>
      <c r="I105" s="4"/>
    </row>
    <row r="106" spans="1:11" s="1" customFormat="1" ht="13" x14ac:dyDescent="0.25">
      <c r="A106" s="2"/>
      <c r="B106" s="2" t="s">
        <v>7</v>
      </c>
      <c r="C106" s="34">
        <v>52833.5</v>
      </c>
      <c r="D106" s="2"/>
      <c r="E106" s="5"/>
      <c r="F106" s="2"/>
      <c r="G106" s="4"/>
      <c r="H106" s="4"/>
      <c r="I106" s="4"/>
    </row>
    <row r="107" spans="1:11" s="1" customFormat="1" ht="13" x14ac:dyDescent="0.25">
      <c r="A107" s="2"/>
      <c r="B107" s="2"/>
      <c r="C107" s="2"/>
      <c r="D107" s="2"/>
      <c r="E107" s="5"/>
      <c r="F107" s="2"/>
      <c r="G107" s="4"/>
      <c r="H107" s="4"/>
      <c r="I107" s="4"/>
    </row>
    <row r="108" spans="1:11" s="1" customFormat="1" ht="13" x14ac:dyDescent="0.25">
      <c r="A108" s="2"/>
      <c r="B108" s="2"/>
      <c r="C108" s="2"/>
      <c r="D108" s="2"/>
      <c r="E108" s="5"/>
      <c r="F108" s="2"/>
      <c r="G108" s="4"/>
      <c r="H108" s="4"/>
      <c r="I108" s="4"/>
    </row>
    <row r="109" spans="1:1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</row>
    <row r="110" spans="1:11" s="11" customFormat="1" ht="9.5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s="1" customFormat="1" ht="13" x14ac:dyDescent="0.25">
      <c r="A111" s="2"/>
      <c r="B111" s="2"/>
      <c r="C111" s="2"/>
      <c r="D111" s="2"/>
      <c r="E111" s="5"/>
      <c r="F111" s="2"/>
      <c r="G111" s="4"/>
      <c r="H111" s="4"/>
      <c r="I111" s="4"/>
    </row>
    <row r="112" spans="1:11" s="1" customFormat="1" ht="13" x14ac:dyDescent="0.25">
      <c r="A112" s="2"/>
      <c r="B112" s="2"/>
      <c r="C112" s="2"/>
      <c r="D112" s="2"/>
      <c r="E112" s="5"/>
      <c r="F112" s="2"/>
      <c r="G112" s="4"/>
      <c r="H112" s="4"/>
      <c r="I112" s="4"/>
    </row>
    <row r="113" spans="1:9" s="1" customFormat="1" ht="13" x14ac:dyDescent="0.25">
      <c r="A113" s="2"/>
      <c r="B113" s="2"/>
      <c r="C113" s="2"/>
      <c r="D113" s="2"/>
      <c r="E113" s="5"/>
      <c r="F113" s="2"/>
      <c r="G113" s="4"/>
      <c r="H113" s="4"/>
      <c r="I113" s="4"/>
    </row>
    <row r="114" spans="1:9" s="1" customFormat="1" ht="13" x14ac:dyDescent="0.25">
      <c r="A114" s="2"/>
      <c r="B114" s="2"/>
      <c r="C114" s="2"/>
      <c r="D114" s="2"/>
      <c r="E114" s="5"/>
      <c r="F114" s="2"/>
      <c r="G114" s="4"/>
      <c r="H114" s="4"/>
      <c r="I114" s="4"/>
    </row>
    <row r="115" spans="1:9" s="1" customFormat="1" ht="13" x14ac:dyDescent="0.25">
      <c r="A115" s="2"/>
      <c r="B115" s="2"/>
      <c r="C115" s="2"/>
      <c r="D115" s="2"/>
      <c r="E115" s="5"/>
      <c r="F115" s="2"/>
      <c r="G115" s="4"/>
      <c r="H115" s="4"/>
      <c r="I115" s="4"/>
    </row>
    <row r="116" spans="1:9" s="1" customFormat="1" ht="13" x14ac:dyDescent="0.25">
      <c r="A116" s="2"/>
      <c r="B116" s="2"/>
      <c r="C116" s="2"/>
      <c r="D116" s="2"/>
      <c r="E116" s="5"/>
      <c r="F116" s="2"/>
      <c r="G116" s="4"/>
      <c r="H116" s="4"/>
      <c r="I116" s="4"/>
    </row>
    <row r="117" spans="1:9" s="1" customFormat="1" ht="13" x14ac:dyDescent="0.25">
      <c r="A117" s="2"/>
      <c r="B117" s="2"/>
      <c r="C117" s="2"/>
      <c r="D117" s="2"/>
      <c r="E117" s="5"/>
      <c r="F117" s="2"/>
      <c r="G117" s="4"/>
      <c r="H117" s="4"/>
      <c r="I117" s="4"/>
    </row>
    <row r="118" spans="1:9" s="1" customFormat="1" ht="13" x14ac:dyDescent="0.25">
      <c r="A118" s="2"/>
      <c r="B118" s="2"/>
      <c r="C118" s="2"/>
      <c r="D118" s="2"/>
      <c r="E118" s="5"/>
      <c r="F118" s="2"/>
      <c r="G118" s="4"/>
      <c r="H118" s="4"/>
      <c r="I118" s="4"/>
    </row>
    <row r="119" spans="1:9" s="1" customFormat="1" ht="13" x14ac:dyDescent="0.25">
      <c r="A119" s="2"/>
      <c r="B119" s="2"/>
      <c r="C119" s="2"/>
      <c r="D119" s="2"/>
      <c r="E119" s="5"/>
      <c r="F119" s="2"/>
      <c r="G119" s="4"/>
      <c r="H119" s="4"/>
      <c r="I119" s="4"/>
    </row>
    <row r="120" spans="1:9" s="1" customFormat="1" ht="13" x14ac:dyDescent="0.25">
      <c r="A120" s="2"/>
      <c r="B120" s="2"/>
      <c r="C120" s="2"/>
      <c r="D120" s="2"/>
      <c r="E120" s="5"/>
      <c r="F120" s="2"/>
      <c r="G120" s="4"/>
      <c r="H120" s="4"/>
      <c r="I120" s="4"/>
    </row>
    <row r="121" spans="1:9" s="1" customFormat="1" ht="13" x14ac:dyDescent="0.25">
      <c r="A121" s="2"/>
      <c r="B121" s="2"/>
      <c r="C121" s="2"/>
      <c r="D121" s="2"/>
      <c r="E121" s="5"/>
      <c r="F121" s="2"/>
      <c r="G121" s="4"/>
      <c r="H121" s="4"/>
      <c r="I121" s="4"/>
    </row>
    <row r="122" spans="1:9" s="1" customFormat="1" ht="13" x14ac:dyDescent="0.25">
      <c r="A122" s="2"/>
      <c r="B122" s="2"/>
      <c r="C122" s="2"/>
      <c r="D122" s="2"/>
      <c r="E122" s="5"/>
      <c r="F122" s="2"/>
      <c r="G122" s="4"/>
      <c r="H122" s="4"/>
      <c r="I122" s="4"/>
    </row>
    <row r="123" spans="1:9" s="1" customFormat="1" ht="13" x14ac:dyDescent="0.25">
      <c r="A123" s="2"/>
      <c r="B123" s="2"/>
      <c r="C123" s="2"/>
      <c r="D123" s="2"/>
      <c r="E123" s="5"/>
      <c r="F123" s="2"/>
      <c r="G123" s="4"/>
      <c r="H123" s="4"/>
      <c r="I123" s="4"/>
    </row>
    <row r="124" spans="1:9" s="1" customFormat="1" ht="13" x14ac:dyDescent="0.25">
      <c r="A124" s="2"/>
      <c r="B124" s="2"/>
      <c r="C124" s="2"/>
      <c r="D124" s="2"/>
      <c r="E124" s="5"/>
      <c r="F124" s="2"/>
      <c r="G124" s="4"/>
      <c r="H124" s="4"/>
      <c r="I124" s="4"/>
    </row>
    <row r="125" spans="1:9" s="1" customFormat="1" ht="13" x14ac:dyDescent="0.25">
      <c r="A125" s="2"/>
      <c r="B125" s="2"/>
      <c r="C125" s="2"/>
      <c r="D125" s="2"/>
      <c r="E125" s="5"/>
      <c r="F125" s="2"/>
      <c r="G125" s="4"/>
      <c r="H125" s="4"/>
      <c r="I125" s="4"/>
    </row>
    <row r="126" spans="1:9" s="1" customFormat="1" ht="13" x14ac:dyDescent="0.25">
      <c r="A126" s="2"/>
      <c r="B126" s="2"/>
      <c r="C126" s="2"/>
      <c r="D126" s="2"/>
      <c r="E126" s="5"/>
      <c r="F126" s="2"/>
      <c r="G126" s="4"/>
      <c r="H126" s="4"/>
      <c r="I126" s="4"/>
    </row>
    <row r="127" spans="1:9" s="1" customFormat="1" ht="13" x14ac:dyDescent="0.25">
      <c r="A127" s="2"/>
      <c r="B127" s="2"/>
      <c r="C127" s="2"/>
      <c r="D127" s="2"/>
      <c r="E127" s="5"/>
      <c r="F127" s="2"/>
      <c r="G127" s="4"/>
      <c r="H127" s="4"/>
      <c r="I127" s="4"/>
    </row>
    <row r="128" spans="1:9" s="1" customFormat="1" ht="13" x14ac:dyDescent="0.25">
      <c r="A128" s="2"/>
      <c r="B128" s="2"/>
      <c r="C128" s="2"/>
      <c r="D128" s="2"/>
      <c r="E128" s="5"/>
      <c r="F128" s="2"/>
      <c r="G128" s="4"/>
      <c r="H128" s="4"/>
      <c r="I128" s="4"/>
    </row>
    <row r="129" spans="1:9" s="1" customFormat="1" ht="13" x14ac:dyDescent="0.25">
      <c r="A129" s="2"/>
      <c r="B129" s="2"/>
      <c r="C129" s="2"/>
      <c r="D129" s="2"/>
      <c r="E129" s="5"/>
      <c r="F129" s="2"/>
      <c r="G129" s="4"/>
      <c r="H129" s="4"/>
      <c r="I129" s="4"/>
    </row>
    <row r="130" spans="1:9" s="1" customFormat="1" ht="13" x14ac:dyDescent="0.25">
      <c r="A130" s="2"/>
      <c r="B130" s="2"/>
      <c r="C130" s="2"/>
      <c r="D130" s="2"/>
      <c r="E130" s="5"/>
      <c r="F130" s="2"/>
      <c r="G130" s="4"/>
      <c r="H130" s="4"/>
      <c r="I130" s="4"/>
    </row>
    <row r="131" spans="1:9" s="1" customFormat="1" ht="13" x14ac:dyDescent="0.25">
      <c r="A131" s="2"/>
      <c r="B131" s="2"/>
      <c r="C131" s="2"/>
      <c r="D131" s="2"/>
      <c r="E131" s="5"/>
      <c r="F131" s="2"/>
      <c r="G131" s="4"/>
      <c r="H131" s="4"/>
      <c r="I131" s="4"/>
    </row>
    <row r="132" spans="1:9" s="1" customFormat="1" ht="13" x14ac:dyDescent="0.25">
      <c r="A132" s="2"/>
      <c r="B132" s="2"/>
      <c r="C132" s="2"/>
      <c r="D132" s="2"/>
      <c r="E132" s="5"/>
      <c r="F132" s="2"/>
      <c r="G132" s="4"/>
      <c r="H132" s="4"/>
      <c r="I132" s="4"/>
    </row>
    <row r="133" spans="1:9" s="1" customFormat="1" ht="13" x14ac:dyDescent="0.25">
      <c r="A133" s="2"/>
      <c r="B133" s="2"/>
      <c r="C133" s="2"/>
      <c r="D133" s="2"/>
      <c r="E133" s="5"/>
      <c r="F133" s="2"/>
      <c r="G133" s="4"/>
      <c r="H133" s="4"/>
      <c r="I133" s="4"/>
    </row>
    <row r="134" spans="1:9" s="1" customFormat="1" ht="13" x14ac:dyDescent="0.25">
      <c r="A134" s="2"/>
      <c r="B134" s="2"/>
      <c r="C134" s="2"/>
      <c r="D134" s="2"/>
      <c r="E134" s="5"/>
      <c r="F134" s="2"/>
      <c r="G134" s="4"/>
      <c r="H134" s="4"/>
      <c r="I134" s="4"/>
    </row>
    <row r="135" spans="1:9" s="1" customFormat="1" ht="13" x14ac:dyDescent="0.25">
      <c r="A135" s="2"/>
      <c r="B135" s="2"/>
      <c r="C135" s="2"/>
      <c r="D135" s="2"/>
      <c r="E135" s="5"/>
      <c r="F135" s="2"/>
      <c r="G135" s="4"/>
      <c r="H135" s="4"/>
      <c r="I135" s="4"/>
    </row>
    <row r="136" spans="1:9" s="1" customFormat="1" ht="13" x14ac:dyDescent="0.25">
      <c r="A136" s="2"/>
      <c r="B136" s="2"/>
      <c r="C136" s="2"/>
      <c r="D136" s="2"/>
      <c r="E136" s="5"/>
      <c r="F136" s="2"/>
      <c r="G136" s="4"/>
      <c r="H136" s="4"/>
      <c r="I136" s="4"/>
    </row>
    <row r="137" spans="1:9" s="1" customFormat="1" ht="13" x14ac:dyDescent="0.25">
      <c r="A137" s="2"/>
      <c r="B137" s="2"/>
      <c r="C137" s="2"/>
      <c r="D137" s="2"/>
      <c r="E137" s="5"/>
      <c r="F137" s="2"/>
      <c r="G137" s="4"/>
      <c r="H137" s="4"/>
      <c r="I137" s="4"/>
    </row>
    <row r="138" spans="1:9" s="1" customFormat="1" ht="13" x14ac:dyDescent="0.25">
      <c r="A138" s="2"/>
      <c r="B138" s="2"/>
      <c r="C138" s="2"/>
      <c r="D138" s="2"/>
      <c r="E138" s="5"/>
      <c r="F138" s="2"/>
      <c r="G138" s="4"/>
      <c r="H138" s="4"/>
      <c r="I138" s="4"/>
    </row>
    <row r="139" spans="1:9" s="1" customFormat="1" ht="13" x14ac:dyDescent="0.25">
      <c r="A139" s="2"/>
      <c r="B139" s="2"/>
      <c r="C139" s="2"/>
      <c r="D139" s="2"/>
      <c r="E139" s="5"/>
      <c r="F139" s="2"/>
      <c r="G139" s="4"/>
      <c r="H139" s="4"/>
      <c r="I139" s="4"/>
    </row>
    <row r="140" spans="1:9" s="1" customFormat="1" ht="13" x14ac:dyDescent="0.25">
      <c r="A140" s="2"/>
      <c r="B140" s="2"/>
      <c r="C140" s="2"/>
      <c r="D140" s="2"/>
      <c r="E140" s="5"/>
      <c r="F140" s="2"/>
      <c r="G140" s="4"/>
      <c r="H140" s="4"/>
      <c r="I140" s="4"/>
    </row>
    <row r="141" spans="1:9" s="1" customFormat="1" ht="13" x14ac:dyDescent="0.25">
      <c r="A141" s="2"/>
      <c r="B141" s="2"/>
      <c r="C141" s="2"/>
      <c r="D141" s="2"/>
      <c r="E141" s="5"/>
      <c r="F141" s="2"/>
      <c r="G141" s="4"/>
      <c r="H141" s="4"/>
      <c r="I141" s="4"/>
    </row>
    <row r="142" spans="1:9" s="1" customFormat="1" ht="13" x14ac:dyDescent="0.25">
      <c r="A142" s="2"/>
      <c r="B142" s="2"/>
      <c r="C142" s="2"/>
      <c r="D142" s="2"/>
      <c r="E142" s="5"/>
      <c r="F142" s="2"/>
      <c r="G142" s="4"/>
      <c r="H142" s="4"/>
      <c r="I142" s="4"/>
    </row>
    <row r="143" spans="1:9" s="1" customFormat="1" ht="13" x14ac:dyDescent="0.25">
      <c r="A143" s="2"/>
      <c r="B143" s="2"/>
      <c r="C143" s="2"/>
      <c r="D143" s="2"/>
      <c r="E143" s="5"/>
      <c r="F143" s="2"/>
      <c r="G143" s="4"/>
      <c r="H143" s="4"/>
      <c r="I143" s="4"/>
    </row>
    <row r="144" spans="1:9" s="1" customFormat="1" ht="13" x14ac:dyDescent="0.25">
      <c r="A144" s="2"/>
      <c r="B144" s="2"/>
      <c r="C144" s="2"/>
      <c r="D144" s="2"/>
      <c r="E144" s="5"/>
      <c r="F144" s="2"/>
      <c r="G144" s="4"/>
      <c r="H144" s="4"/>
      <c r="I144" s="4"/>
    </row>
    <row r="145" spans="1:9" s="1" customFormat="1" ht="13" x14ac:dyDescent="0.25">
      <c r="A145" s="2"/>
      <c r="B145" s="2"/>
      <c r="C145" s="2"/>
      <c r="D145" s="2"/>
      <c r="E145" s="5"/>
      <c r="F145" s="2"/>
      <c r="G145" s="4"/>
      <c r="H145" s="4"/>
      <c r="I145" s="4"/>
    </row>
    <row r="146" spans="1:9" s="1" customFormat="1" ht="13" x14ac:dyDescent="0.25">
      <c r="A146" s="2"/>
      <c r="B146" s="2"/>
      <c r="C146" s="2"/>
      <c r="D146" s="2"/>
      <c r="E146" s="5"/>
      <c r="F146" s="2"/>
      <c r="G146" s="4"/>
      <c r="H146" s="4"/>
      <c r="I146" s="4"/>
    </row>
    <row r="147" spans="1:9" s="1" customFormat="1" ht="13" x14ac:dyDescent="0.25">
      <c r="A147" s="2"/>
      <c r="B147" s="2"/>
      <c r="C147" s="2"/>
      <c r="D147" s="2"/>
      <c r="E147" s="5"/>
      <c r="F147" s="2"/>
      <c r="G147" s="4"/>
      <c r="H147" s="4"/>
      <c r="I147" s="4"/>
    </row>
    <row r="148" spans="1:9" s="1" customFormat="1" ht="13" x14ac:dyDescent="0.25">
      <c r="A148" s="2"/>
      <c r="B148" s="2"/>
      <c r="C148" s="2"/>
      <c r="D148" s="2"/>
      <c r="E148" s="5"/>
      <c r="F148" s="2"/>
      <c r="G148" s="4"/>
      <c r="H148" s="4"/>
      <c r="I148" s="4"/>
    </row>
    <row r="149" spans="1:9" s="1" customFormat="1" ht="13" x14ac:dyDescent="0.25">
      <c r="A149" s="2"/>
      <c r="B149" s="2"/>
      <c r="C149" s="2"/>
      <c r="D149" s="2"/>
      <c r="E149" s="5"/>
      <c r="F149" s="2"/>
      <c r="G149" s="4"/>
      <c r="H149" s="4"/>
      <c r="I149" s="4"/>
    </row>
  </sheetData>
  <phoneticPr fontId="2" type="noConversion"/>
  <pageMargins left="0.75" right="0.75" top="0.5" bottom="0.5" header="0.5" footer="0.5"/>
  <pageSetup scale="7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91"/>
  <sheetViews>
    <sheetView workbookViewId="0">
      <selection activeCell="N4" sqref="N4"/>
    </sheetView>
  </sheetViews>
  <sheetFormatPr defaultRowHeight="15" x14ac:dyDescent="0.25"/>
  <cols>
    <col min="2" max="2" width="8.75" bestFit="1" customWidth="1"/>
    <col min="3" max="3" width="7.58203125" customWidth="1"/>
    <col min="4" max="5" width="7.83203125" customWidth="1"/>
    <col min="6" max="6" width="9.5" bestFit="1" customWidth="1"/>
    <col min="7" max="7" width="8" customWidth="1"/>
    <col min="8" max="8" width="7.83203125" customWidth="1"/>
    <col min="9" max="9" width="8.5" customWidth="1"/>
    <col min="10" max="12" width="9.25" bestFit="1" customWidth="1"/>
    <col min="13" max="13" width="8.58203125" customWidth="1"/>
    <col min="14" max="14" width="8.5" customWidth="1"/>
    <col min="15" max="15" width="11.33203125" bestFit="1" customWidth="1"/>
    <col min="16" max="16" width="10.33203125" bestFit="1" customWidth="1"/>
  </cols>
  <sheetData>
    <row r="1" spans="1:16" s="48" customFormat="1" ht="36" customHeight="1" x14ac:dyDescent="0.25">
      <c r="H1" s="48" t="s">
        <v>32</v>
      </c>
    </row>
    <row r="2" spans="1:16" s="1" customFormat="1" ht="13" x14ac:dyDescent="0.25">
      <c r="A2" s="6" t="s">
        <v>0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25</v>
      </c>
      <c r="H2" s="16" t="s">
        <v>26</v>
      </c>
      <c r="I2" s="37" t="s">
        <v>15</v>
      </c>
      <c r="J2" s="37" t="s">
        <v>16</v>
      </c>
      <c r="K2" s="37" t="s">
        <v>17</v>
      </c>
      <c r="L2" s="37" t="s">
        <v>18</v>
      </c>
      <c r="M2" s="37" t="s">
        <v>19</v>
      </c>
      <c r="N2" s="37" t="s">
        <v>20</v>
      </c>
      <c r="O2" s="43" t="s">
        <v>47</v>
      </c>
      <c r="P2" s="1" t="s">
        <v>50</v>
      </c>
    </row>
    <row r="3" spans="1:16" s="1" customFormat="1" ht="13" x14ac:dyDescent="0.25">
      <c r="A3" s="14">
        <f>SUM(I3:N3)</f>
        <v>277.09799999999996</v>
      </c>
      <c r="B3" s="4"/>
      <c r="C3" s="15"/>
      <c r="D3" s="4"/>
      <c r="E3" s="14"/>
      <c r="F3" s="17"/>
      <c r="G3" s="17"/>
      <c r="H3" s="14"/>
      <c r="I3" s="35">
        <f>JAN!N3</f>
        <v>29.02</v>
      </c>
      <c r="J3" s="41">
        <f>FEB!N3</f>
        <v>29.914000000000001</v>
      </c>
      <c r="K3" s="41">
        <f>MAR!N3</f>
        <v>115.77860000000001</v>
      </c>
      <c r="L3" s="41">
        <f>APR!N3</f>
        <v>57.904499999999999</v>
      </c>
      <c r="M3" s="41">
        <f>MAY!N3</f>
        <v>14.229200000000001</v>
      </c>
      <c r="N3" s="41">
        <v>30.2517</v>
      </c>
      <c r="O3" s="4">
        <f>AVERAGE(I3:N3)</f>
        <v>46.182999999999993</v>
      </c>
      <c r="P3" s="4">
        <f>O3*12</f>
        <v>554.19599999999991</v>
      </c>
    </row>
    <row r="51" spans="1:9" s="1" customFormat="1" ht="13" x14ac:dyDescent="0.25">
      <c r="A51" s="2"/>
      <c r="B51" s="2"/>
      <c r="C51" s="2"/>
      <c r="D51" s="2"/>
      <c r="E51" s="2"/>
      <c r="F51" s="17"/>
      <c r="G51" s="4"/>
      <c r="H51" s="4"/>
      <c r="I51" s="4"/>
    </row>
    <row r="52" spans="1:9" s="1" customFormat="1" ht="13" x14ac:dyDescent="0.25">
      <c r="A52" s="2"/>
      <c r="B52" s="2"/>
      <c r="C52" s="2"/>
      <c r="D52" s="2"/>
      <c r="E52" s="2"/>
      <c r="F52" s="17"/>
      <c r="G52" s="4"/>
      <c r="H52" s="4"/>
      <c r="I52" s="4"/>
    </row>
    <row r="53" spans="1:9" s="1" customFormat="1" ht="13" x14ac:dyDescent="0.25">
      <c r="A53" s="2"/>
      <c r="B53" s="2"/>
      <c r="C53" s="2"/>
      <c r="D53" s="2"/>
      <c r="E53" s="2"/>
      <c r="F53" s="17"/>
      <c r="G53" s="4"/>
      <c r="H53" s="4"/>
      <c r="I53" s="4"/>
    </row>
    <row r="54" spans="1:9" s="1" customFormat="1" ht="13" x14ac:dyDescent="0.25">
      <c r="A54" s="2"/>
      <c r="B54" s="2"/>
      <c r="C54" s="2"/>
      <c r="D54" s="2"/>
      <c r="E54" s="2"/>
      <c r="F54" s="17"/>
      <c r="G54" s="4"/>
      <c r="H54" s="4"/>
      <c r="I54" s="4"/>
    </row>
    <row r="55" spans="1:9" s="1" customFormat="1" ht="13" x14ac:dyDescent="0.25">
      <c r="A55" s="2"/>
      <c r="B55" s="2"/>
      <c r="C55" s="2"/>
      <c r="D55" s="2"/>
      <c r="E55" s="2"/>
      <c r="F55" s="17"/>
      <c r="G55" s="4"/>
      <c r="H55" s="4"/>
      <c r="I55" s="4"/>
    </row>
    <row r="56" spans="1:9" s="1" customFormat="1" ht="13" x14ac:dyDescent="0.25">
      <c r="A56" s="2"/>
      <c r="B56" s="2"/>
      <c r="C56" s="2"/>
      <c r="D56" s="2"/>
      <c r="E56" s="2"/>
      <c r="F56" s="17"/>
      <c r="G56" s="4"/>
      <c r="H56" s="4"/>
      <c r="I56" s="4"/>
    </row>
    <row r="57" spans="1:9" s="1" customFormat="1" ht="13" x14ac:dyDescent="0.25">
      <c r="A57" s="2"/>
      <c r="B57" s="2"/>
      <c r="C57" s="2"/>
      <c r="D57" s="2"/>
      <c r="E57" s="2"/>
      <c r="F57" s="17"/>
      <c r="G57" s="4"/>
      <c r="H57" s="4"/>
      <c r="I57" s="4"/>
    </row>
    <row r="58" spans="1:9" s="1" customFormat="1" ht="13" x14ac:dyDescent="0.25">
      <c r="A58" s="2"/>
      <c r="B58" s="2"/>
      <c r="C58" s="2"/>
      <c r="D58" s="2"/>
      <c r="E58" s="2"/>
      <c r="F58" s="17"/>
      <c r="G58" s="4"/>
      <c r="H58" s="4"/>
      <c r="I58" s="4"/>
    </row>
    <row r="84" spans="2:6" x14ac:dyDescent="0.25">
      <c r="B84" s="2"/>
      <c r="C84" s="34"/>
      <c r="D84" s="5"/>
      <c r="E84" s="17"/>
      <c r="F84" s="4"/>
    </row>
    <row r="85" spans="2:6" x14ac:dyDescent="0.25">
      <c r="B85" s="2"/>
      <c r="C85" s="34"/>
      <c r="D85" s="5"/>
      <c r="E85" s="2"/>
      <c r="F85" s="4"/>
    </row>
    <row r="86" spans="2:6" x14ac:dyDescent="0.25">
      <c r="B86" s="2"/>
      <c r="C86" s="34"/>
      <c r="D86" s="5"/>
      <c r="E86" s="17"/>
      <c r="F86" s="4"/>
    </row>
    <row r="87" spans="2:6" x14ac:dyDescent="0.25">
      <c r="B87" s="2"/>
      <c r="C87" s="34"/>
      <c r="D87" s="5"/>
      <c r="E87" s="2"/>
      <c r="F87" s="4"/>
    </row>
    <row r="88" spans="2:6" x14ac:dyDescent="0.25">
      <c r="B88" s="2"/>
      <c r="C88" s="34"/>
      <c r="D88" s="5"/>
      <c r="E88" s="17"/>
      <c r="F88" s="4"/>
    </row>
    <row r="89" spans="2:6" x14ac:dyDescent="0.25">
      <c r="B89" s="2"/>
      <c r="C89" s="34"/>
      <c r="D89" s="5"/>
      <c r="E89" s="2"/>
      <c r="F89" s="4"/>
    </row>
    <row r="90" spans="2:6" x14ac:dyDescent="0.25">
      <c r="B90" s="2"/>
      <c r="C90" s="34"/>
      <c r="D90" s="5"/>
      <c r="E90" s="2"/>
      <c r="F90" s="4"/>
    </row>
    <row r="91" spans="2:6" x14ac:dyDescent="0.25">
      <c r="B91" s="2"/>
      <c r="C91" s="34"/>
      <c r="D91" s="5"/>
      <c r="E91" s="17"/>
      <c r="F91" s="4"/>
    </row>
  </sheetData>
  <phoneticPr fontId="2" type="noConversion"/>
  <pageMargins left="0.59" right="0.36" top="0.28000000000000003" bottom="0.26" header="0.35" footer="0.25"/>
  <pageSetup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105"/>
  <sheetViews>
    <sheetView workbookViewId="0">
      <selection activeCell="P3" sqref="P3"/>
    </sheetView>
  </sheetViews>
  <sheetFormatPr defaultRowHeight="15" x14ac:dyDescent="0.25"/>
  <cols>
    <col min="3" max="3" width="8.83203125" customWidth="1"/>
    <col min="4" max="4" width="8.08203125" customWidth="1"/>
    <col min="5" max="6" width="9.25" bestFit="1" customWidth="1"/>
    <col min="8" max="8" width="9.5" bestFit="1" customWidth="1"/>
    <col min="9" max="10" width="9.25" bestFit="1" customWidth="1"/>
    <col min="11" max="11" width="9.83203125" customWidth="1"/>
    <col min="12" max="12" width="9.25" bestFit="1" customWidth="1"/>
    <col min="13" max="14" width="9.08203125" customWidth="1"/>
    <col min="15" max="15" width="12.08203125" customWidth="1"/>
    <col min="16" max="16" width="11.58203125" bestFit="1" customWidth="1"/>
  </cols>
  <sheetData>
    <row r="1" spans="1:16" s="48" customFormat="1" ht="36" customHeight="1" x14ac:dyDescent="0.25">
      <c r="H1" s="48" t="s">
        <v>33</v>
      </c>
    </row>
    <row r="2" spans="1:16" s="1" customFormat="1" ht="16.5" customHeight="1" x14ac:dyDescent="0.25">
      <c r="A2" s="14" t="s">
        <v>14</v>
      </c>
      <c r="B2" s="16" t="s">
        <v>21</v>
      </c>
      <c r="C2" s="16" t="s">
        <v>22</v>
      </c>
      <c r="D2" s="16" t="s">
        <v>23</v>
      </c>
      <c r="E2" s="16" t="s">
        <v>24</v>
      </c>
      <c r="F2" s="16" t="s">
        <v>25</v>
      </c>
      <c r="G2" s="16" t="s">
        <v>26</v>
      </c>
      <c r="H2" s="46" t="s">
        <v>15</v>
      </c>
      <c r="I2" s="37" t="s">
        <v>16</v>
      </c>
      <c r="J2" s="37" t="s">
        <v>17</v>
      </c>
      <c r="K2" s="37" t="s">
        <v>18</v>
      </c>
      <c r="L2" s="37" t="s">
        <v>19</v>
      </c>
      <c r="M2" s="37" t="s">
        <v>20</v>
      </c>
      <c r="N2" s="37" t="s">
        <v>21</v>
      </c>
      <c r="O2" s="43" t="s">
        <v>47</v>
      </c>
      <c r="P2" s="1" t="s">
        <v>50</v>
      </c>
    </row>
    <row r="3" spans="1:16" x14ac:dyDescent="0.25">
      <c r="A3" s="14">
        <f>SUM(H3:N3)</f>
        <v>372.39139999999998</v>
      </c>
      <c r="B3" s="15"/>
      <c r="C3" s="4"/>
      <c r="D3" s="14"/>
      <c r="E3" s="17"/>
      <c r="F3" s="17"/>
      <c r="G3" s="14"/>
      <c r="H3" s="35">
        <f>JAN!N3</f>
        <v>29.02</v>
      </c>
      <c r="I3" s="41">
        <f>FEB!N3</f>
        <v>29.914000000000001</v>
      </c>
      <c r="J3" s="41">
        <f>MAR!N3</f>
        <v>115.77860000000001</v>
      </c>
      <c r="K3" s="41">
        <f>APR!N3</f>
        <v>57.904499999999999</v>
      </c>
      <c r="L3" s="41">
        <f>MAY!N3:N3</f>
        <v>14.229200000000001</v>
      </c>
      <c r="M3" s="41">
        <f>JUN!N3</f>
        <v>30.2517</v>
      </c>
      <c r="N3" s="38">
        <v>95.293399999999991</v>
      </c>
      <c r="O3" s="44">
        <f>AVERAGE(H3:N3)</f>
        <v>53.198771428571426</v>
      </c>
      <c r="P3" s="36">
        <f>O3*12</f>
        <v>638.38525714285709</v>
      </c>
    </row>
    <row r="37" spans="1:9" x14ac:dyDescent="0.25">
      <c r="A37" s="2"/>
      <c r="B37" s="2"/>
      <c r="C37" s="13"/>
      <c r="D37" s="2"/>
      <c r="E37" s="5"/>
      <c r="F37" s="3"/>
      <c r="G37" s="4"/>
      <c r="H37" s="4"/>
    </row>
    <row r="38" spans="1:9" x14ac:dyDescent="0.25">
      <c r="A38" s="2"/>
      <c r="B38" s="2"/>
      <c r="C38" s="13"/>
      <c r="D38" s="2"/>
      <c r="E38" s="5"/>
      <c r="F38" s="3"/>
      <c r="G38" s="4"/>
    </row>
    <row r="39" spans="1:9" x14ac:dyDescent="0.25">
      <c r="A39" s="2"/>
      <c r="B39" s="2"/>
      <c r="C39" s="13"/>
      <c r="D39" s="2"/>
      <c r="E39" s="5"/>
      <c r="F39" s="3"/>
      <c r="G39" s="4"/>
    </row>
    <row r="40" spans="1:9" x14ac:dyDescent="0.25">
      <c r="A40" s="2"/>
      <c r="B40" s="2"/>
      <c r="C40" s="3"/>
      <c r="D40" s="2"/>
      <c r="E40" s="5"/>
      <c r="F40" s="3"/>
      <c r="G40" s="4"/>
    </row>
    <row r="41" spans="1:9" x14ac:dyDescent="0.25">
      <c r="A41" s="2"/>
      <c r="B41" s="2"/>
      <c r="C41" s="3"/>
      <c r="D41" s="2"/>
      <c r="E41" s="5"/>
      <c r="F41" s="3"/>
      <c r="G41" s="4"/>
    </row>
    <row r="42" spans="1:9" x14ac:dyDescent="0.25">
      <c r="A42" s="2"/>
      <c r="B42" s="2"/>
      <c r="C42" s="3"/>
      <c r="D42" s="2"/>
      <c r="E42" s="5"/>
      <c r="F42" s="3"/>
      <c r="G42" s="4"/>
    </row>
    <row r="43" spans="1:9" x14ac:dyDescent="0.25">
      <c r="A43" s="2"/>
      <c r="B43" s="2"/>
      <c r="C43" s="3"/>
      <c r="D43" s="2"/>
      <c r="E43" s="5"/>
      <c r="F43" s="3"/>
      <c r="G43" s="4"/>
    </row>
    <row r="44" spans="1:9" x14ac:dyDescent="0.25">
      <c r="A44" s="2"/>
      <c r="B44" s="2"/>
      <c r="C44" s="3"/>
      <c r="D44" s="2"/>
      <c r="E44" s="5"/>
      <c r="F44" s="3"/>
      <c r="G44" s="4"/>
    </row>
    <row r="45" spans="1:9" x14ac:dyDescent="0.25">
      <c r="A45" s="2"/>
      <c r="B45" s="2"/>
      <c r="C45" s="3"/>
      <c r="D45" s="2"/>
      <c r="E45" s="5"/>
      <c r="F45" s="3"/>
      <c r="G45" s="4"/>
    </row>
    <row r="46" spans="1:9" x14ac:dyDescent="0.25">
      <c r="A46" s="2"/>
      <c r="B46" s="2"/>
      <c r="C46" s="3"/>
      <c r="D46" s="2"/>
      <c r="E46" s="5"/>
      <c r="F46" s="3"/>
      <c r="G46" s="4"/>
    </row>
    <row r="47" spans="1:9" x14ac:dyDescent="0.25">
      <c r="A47" s="2"/>
      <c r="B47" s="2"/>
      <c r="C47" s="3"/>
      <c r="D47" s="2"/>
      <c r="E47" s="5"/>
      <c r="F47" s="3"/>
      <c r="G47" s="4"/>
    </row>
    <row r="48" spans="1:9" s="1" customFormat="1" ht="13" x14ac:dyDescent="0.25">
      <c r="A48" s="2"/>
      <c r="B48" s="2"/>
      <c r="E48" s="5"/>
      <c r="F48" s="2"/>
      <c r="G48" s="4"/>
      <c r="H48" s="4"/>
      <c r="I48" s="4"/>
    </row>
    <row r="49" spans="1:9" s="1" customFormat="1" ht="13" x14ac:dyDescent="0.25">
      <c r="A49" s="2"/>
      <c r="B49" s="2"/>
      <c r="E49" s="5"/>
      <c r="F49" s="2"/>
      <c r="G49" s="4"/>
      <c r="H49" s="4"/>
      <c r="I49" s="4"/>
    </row>
    <row r="50" spans="1:9" s="1" customFormat="1" ht="13" x14ac:dyDescent="0.25">
      <c r="A50" s="2"/>
      <c r="B50" s="2"/>
      <c r="E50" s="5"/>
      <c r="F50" s="2"/>
      <c r="G50" s="4"/>
      <c r="H50" s="4"/>
      <c r="I50" s="4"/>
    </row>
    <row r="51" spans="1:9" s="1" customFormat="1" ht="13" x14ac:dyDescent="0.25">
      <c r="A51" s="2"/>
      <c r="B51" s="2"/>
      <c r="E51" s="5"/>
      <c r="F51" s="2"/>
      <c r="G51" s="4"/>
      <c r="H51" s="4"/>
      <c r="I51" s="4"/>
    </row>
    <row r="52" spans="1:9" s="1" customFormat="1" ht="13" x14ac:dyDescent="0.25">
      <c r="A52" s="2"/>
      <c r="B52" s="2"/>
      <c r="E52" s="5"/>
      <c r="F52" s="2"/>
      <c r="G52" s="4"/>
      <c r="H52" s="4"/>
      <c r="I52" s="4"/>
    </row>
    <row r="53" spans="1:9" s="1" customFormat="1" ht="13" x14ac:dyDescent="0.25">
      <c r="A53" s="2"/>
      <c r="B53" s="2"/>
      <c r="E53" s="5"/>
      <c r="F53" s="2"/>
      <c r="G53" s="4"/>
      <c r="H53" s="4"/>
      <c r="I53" s="4"/>
    </row>
    <row r="54" spans="1:9" s="1" customFormat="1" ht="13" x14ac:dyDescent="0.25">
      <c r="A54" s="2"/>
      <c r="B54" s="2"/>
      <c r="E54" s="5"/>
      <c r="F54" s="2"/>
      <c r="G54" s="4"/>
      <c r="H54" s="4"/>
      <c r="I54" s="4"/>
    </row>
    <row r="55" spans="1:9" s="1" customFormat="1" ht="13" x14ac:dyDescent="0.25">
      <c r="A55" s="2"/>
      <c r="B55" s="2"/>
      <c r="E55" s="5"/>
      <c r="F55" s="2"/>
      <c r="G55" s="4"/>
      <c r="H55" s="4"/>
      <c r="I55" s="4"/>
    </row>
    <row r="56" spans="1:9" s="1" customFormat="1" ht="13" x14ac:dyDescent="0.25">
      <c r="A56" s="2"/>
      <c r="B56" s="2"/>
      <c r="E56" s="5"/>
      <c r="F56" s="2"/>
      <c r="G56" s="4"/>
      <c r="H56" s="4"/>
      <c r="I56" s="4"/>
    </row>
    <row r="63" spans="1:9" x14ac:dyDescent="0.25">
      <c r="C63" s="2"/>
      <c r="D63" s="23"/>
    </row>
    <row r="64" spans="1:9" x14ac:dyDescent="0.25">
      <c r="C64" s="2"/>
      <c r="D64" s="23"/>
    </row>
    <row r="65" spans="3:4" x14ac:dyDescent="0.25">
      <c r="C65" s="2"/>
      <c r="D65" s="23"/>
    </row>
    <row r="66" spans="3:4" x14ac:dyDescent="0.25">
      <c r="C66" s="2"/>
      <c r="D66" s="23"/>
    </row>
    <row r="67" spans="3:4" x14ac:dyDescent="0.25">
      <c r="C67" s="2"/>
      <c r="D67" s="23"/>
    </row>
    <row r="68" spans="3:4" x14ac:dyDescent="0.25">
      <c r="C68" s="2"/>
      <c r="D68" s="23"/>
    </row>
    <row r="69" spans="3:4" x14ac:dyDescent="0.25">
      <c r="C69" s="2"/>
      <c r="D69" s="23"/>
    </row>
    <row r="70" spans="3:4" x14ac:dyDescent="0.25">
      <c r="C70" s="2"/>
      <c r="D70" s="23"/>
    </row>
    <row r="71" spans="3:4" x14ac:dyDescent="0.25">
      <c r="C71" s="2"/>
      <c r="D71" s="23"/>
    </row>
    <row r="100" spans="2:6" x14ac:dyDescent="0.25">
      <c r="B100" s="2"/>
      <c r="C100" s="20"/>
      <c r="D100" s="5"/>
      <c r="E100" s="17"/>
      <c r="F100" s="4"/>
    </row>
    <row r="101" spans="2:6" x14ac:dyDescent="0.25">
      <c r="B101" s="2"/>
      <c r="C101" s="20"/>
      <c r="D101" s="5"/>
      <c r="E101" s="17"/>
      <c r="F101" s="4"/>
    </row>
    <row r="102" spans="2:6" x14ac:dyDescent="0.25">
      <c r="B102" s="2"/>
      <c r="C102" s="20"/>
      <c r="D102" s="5"/>
      <c r="E102" s="17"/>
      <c r="F102" s="4"/>
    </row>
    <row r="103" spans="2:6" x14ac:dyDescent="0.25">
      <c r="B103" s="2"/>
      <c r="C103" s="20"/>
      <c r="D103" s="5"/>
      <c r="E103" s="17"/>
      <c r="F103" s="4"/>
    </row>
    <row r="104" spans="2:6" x14ac:dyDescent="0.25">
      <c r="B104" s="2"/>
      <c r="C104" s="20"/>
      <c r="D104" s="5"/>
      <c r="E104" s="17"/>
      <c r="F104" s="4"/>
    </row>
    <row r="105" spans="2:6" x14ac:dyDescent="0.25">
      <c r="B105" s="2"/>
      <c r="C105" s="20"/>
      <c r="D105" s="5"/>
      <c r="E105" s="17"/>
      <c r="F105" s="4"/>
    </row>
  </sheetData>
  <phoneticPr fontId="2" type="noConversion"/>
  <pageMargins left="0.25" right="0.25" top="0" bottom="0" header="0.25" footer="0.25"/>
  <pageSetup scale="7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114"/>
  <sheetViews>
    <sheetView workbookViewId="0">
      <selection activeCell="P3" sqref="P3"/>
    </sheetView>
  </sheetViews>
  <sheetFormatPr defaultRowHeight="15" x14ac:dyDescent="0.25"/>
  <cols>
    <col min="1" max="1" width="10.33203125" customWidth="1"/>
    <col min="2" max="2" width="8" customWidth="1"/>
    <col min="3" max="3" width="8.25" customWidth="1"/>
    <col min="5" max="6" width="8" customWidth="1"/>
    <col min="8" max="9" width="9.25" bestFit="1" customWidth="1"/>
    <col min="10" max="10" width="13" bestFit="1" customWidth="1"/>
    <col min="11" max="13" width="9.25" bestFit="1" customWidth="1"/>
    <col min="15" max="15" width="10.5" bestFit="1" customWidth="1"/>
    <col min="16" max="16" width="10.33203125" bestFit="1" customWidth="1"/>
  </cols>
  <sheetData>
    <row r="1" spans="1:16" s="48" customFormat="1" ht="36" customHeight="1" x14ac:dyDescent="0.25">
      <c r="H1" s="48" t="s">
        <v>34</v>
      </c>
    </row>
    <row r="2" spans="1:16" s="1" customFormat="1" ht="13" x14ac:dyDescent="0.25">
      <c r="A2" s="6" t="s">
        <v>0</v>
      </c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26</v>
      </c>
      <c r="G2" s="37" t="s">
        <v>15</v>
      </c>
      <c r="H2" s="37" t="s">
        <v>16</v>
      </c>
      <c r="I2" s="37" t="s">
        <v>17</v>
      </c>
      <c r="J2" s="37" t="s">
        <v>18</v>
      </c>
      <c r="K2" s="37" t="s">
        <v>19</v>
      </c>
      <c r="L2" s="37" t="s">
        <v>20</v>
      </c>
      <c r="M2" s="37" t="s">
        <v>21</v>
      </c>
      <c r="N2" s="37" t="s">
        <v>22</v>
      </c>
      <c r="O2" s="43" t="s">
        <v>48</v>
      </c>
      <c r="P2" s="1" t="s">
        <v>50</v>
      </c>
    </row>
    <row r="3" spans="1:16" s="14" customFormat="1" ht="13" x14ac:dyDescent="0.25">
      <c r="A3" s="14">
        <f>SUM(G3:N3)</f>
        <v>380.03089999999997</v>
      </c>
      <c r="B3" s="4"/>
      <c r="D3" s="17"/>
      <c r="E3" s="17"/>
      <c r="G3" s="35">
        <f>JAN!N3</f>
        <v>29.02</v>
      </c>
      <c r="H3" s="35">
        <f>FEB!N3</f>
        <v>29.914000000000001</v>
      </c>
      <c r="I3" s="35">
        <f>MAR!N3</f>
        <v>115.77860000000001</v>
      </c>
      <c r="J3" s="35">
        <f>APR!N3</f>
        <v>57.904499999999999</v>
      </c>
      <c r="K3" s="35">
        <f>MAY!N3</f>
        <v>14.229200000000001</v>
      </c>
      <c r="L3" s="35">
        <f>JUN!N3</f>
        <v>30.2517</v>
      </c>
      <c r="M3" s="35">
        <f>JUL!N3</f>
        <v>95.293399999999991</v>
      </c>
      <c r="N3" s="35">
        <v>7.6395</v>
      </c>
      <c r="O3" s="40">
        <f>AVERAGE(G3:N3)</f>
        <v>47.503862499999997</v>
      </c>
      <c r="P3" s="14">
        <f>O3*12</f>
        <v>570.04634999999996</v>
      </c>
    </row>
    <row r="50" spans="1:10" s="1" customFormat="1" ht="13" x14ac:dyDescent="0.25">
      <c r="A50" s="2"/>
      <c r="B50" s="2"/>
      <c r="E50" s="17"/>
      <c r="F50" s="2"/>
      <c r="G50" s="4"/>
      <c r="H50" s="4"/>
      <c r="I50" s="4"/>
    </row>
    <row r="51" spans="1:10" s="1" customFormat="1" ht="13" x14ac:dyDescent="0.25">
      <c r="A51" s="2"/>
      <c r="B51" s="2"/>
      <c r="E51" s="27"/>
      <c r="F51" s="2"/>
      <c r="G51" s="4"/>
      <c r="H51" s="4"/>
      <c r="I51" s="4"/>
    </row>
    <row r="52" spans="1:10" s="1" customFormat="1" ht="13" x14ac:dyDescent="0.25">
      <c r="A52" s="2"/>
      <c r="B52" s="2"/>
      <c r="E52" s="27"/>
      <c r="F52" s="2"/>
      <c r="G52" s="4"/>
      <c r="H52" s="4"/>
      <c r="I52" s="4"/>
    </row>
    <row r="53" spans="1:10" s="1" customFormat="1" ht="13" x14ac:dyDescent="0.25">
      <c r="A53" s="2"/>
      <c r="B53" s="2"/>
      <c r="E53" s="17"/>
      <c r="F53" s="2"/>
      <c r="G53" s="4"/>
      <c r="H53" s="4"/>
      <c r="I53" s="4"/>
    </row>
    <row r="54" spans="1:10" s="1" customFormat="1" ht="13" x14ac:dyDescent="0.25">
      <c r="A54" s="2"/>
      <c r="B54" s="2"/>
      <c r="E54" s="17"/>
      <c r="F54" s="2"/>
      <c r="G54" s="4"/>
      <c r="H54" s="4"/>
      <c r="I54" s="4"/>
    </row>
    <row r="55" spans="1:10" s="1" customFormat="1" ht="13" x14ac:dyDescent="0.25">
      <c r="A55" s="2"/>
      <c r="B55" s="2"/>
      <c r="E55" s="17"/>
      <c r="F55" s="2"/>
      <c r="G55" s="4"/>
      <c r="H55" s="4"/>
      <c r="I55" s="4"/>
    </row>
    <row r="56" spans="1:10" s="1" customFormat="1" ht="13" x14ac:dyDescent="0.25">
      <c r="A56" s="2"/>
      <c r="B56" s="2"/>
      <c r="E56" s="17"/>
      <c r="F56" s="2"/>
      <c r="G56" s="4"/>
      <c r="H56" s="4"/>
      <c r="I56" s="4"/>
    </row>
    <row r="57" spans="1:10" s="1" customFormat="1" ht="13" x14ac:dyDescent="0.25">
      <c r="A57" s="2"/>
      <c r="B57" s="2"/>
      <c r="E57" s="17"/>
      <c r="F57" s="2"/>
      <c r="G57" s="4"/>
      <c r="H57" s="4"/>
      <c r="I57" s="4"/>
    </row>
    <row r="58" spans="1:10" s="1" customFormat="1" ht="13" x14ac:dyDescent="0.25">
      <c r="A58" s="2"/>
      <c r="B58" s="2"/>
      <c r="E58" s="17"/>
      <c r="F58" s="2"/>
      <c r="G58" s="4"/>
      <c r="H58" s="4"/>
      <c r="I58" s="4"/>
    </row>
    <row r="60" spans="1:10" x14ac:dyDescent="0.25">
      <c r="E60" s="2"/>
      <c r="F60" s="2"/>
      <c r="G60" s="5"/>
      <c r="H60" s="2"/>
      <c r="I60" s="4"/>
      <c r="J60" s="30"/>
    </row>
    <row r="61" spans="1:10" x14ac:dyDescent="0.25">
      <c r="E61" s="2"/>
      <c r="F61" s="2"/>
      <c r="G61" s="5"/>
      <c r="H61" s="2"/>
      <c r="I61" s="4"/>
      <c r="J61" s="30"/>
    </row>
    <row r="62" spans="1:10" x14ac:dyDescent="0.25">
      <c r="E62" s="2"/>
      <c r="F62" s="2"/>
      <c r="G62" s="5"/>
      <c r="H62" s="2"/>
      <c r="I62" s="4"/>
      <c r="J62" s="30"/>
    </row>
    <row r="63" spans="1:10" x14ac:dyDescent="0.25">
      <c r="E63" s="2"/>
      <c r="F63" s="2"/>
      <c r="G63" s="5"/>
      <c r="H63" s="2"/>
      <c r="I63" s="4"/>
      <c r="J63" s="30"/>
    </row>
    <row r="64" spans="1:10" x14ac:dyDescent="0.25">
      <c r="E64" s="2"/>
      <c r="F64" s="2"/>
      <c r="G64" s="5"/>
      <c r="H64" s="2"/>
      <c r="I64" s="4"/>
      <c r="J64" s="30"/>
    </row>
    <row r="65" spans="5:10" x14ac:dyDescent="0.25">
      <c r="E65" s="2"/>
      <c r="F65" s="2"/>
      <c r="G65" s="5"/>
      <c r="H65" s="2"/>
      <c r="I65" s="4"/>
      <c r="J65" s="30"/>
    </row>
    <row r="66" spans="5:10" x14ac:dyDescent="0.25">
      <c r="E66" s="2"/>
      <c r="F66" s="2"/>
      <c r="G66" s="5"/>
      <c r="H66" s="2"/>
      <c r="I66" s="4"/>
      <c r="J66" s="30"/>
    </row>
    <row r="67" spans="5:10" x14ac:dyDescent="0.25">
      <c r="E67" s="2"/>
      <c r="F67" s="2"/>
      <c r="G67" s="5"/>
      <c r="H67" s="2"/>
      <c r="I67" s="4"/>
      <c r="J67" s="30"/>
    </row>
    <row r="106" spans="2:6" x14ac:dyDescent="0.25">
      <c r="B106" s="2"/>
      <c r="C106" s="34"/>
      <c r="D106" s="5"/>
      <c r="E106" s="17"/>
      <c r="F106" s="4"/>
    </row>
    <row r="107" spans="2:6" x14ac:dyDescent="0.25">
      <c r="B107" s="2"/>
      <c r="C107" s="34"/>
      <c r="D107" s="5"/>
      <c r="E107" s="2"/>
      <c r="F107" s="4"/>
    </row>
    <row r="108" spans="2:6" x14ac:dyDescent="0.25">
      <c r="B108" s="2"/>
      <c r="C108" s="34"/>
      <c r="D108" s="5"/>
      <c r="E108" s="17"/>
      <c r="F108" s="4"/>
    </row>
    <row r="109" spans="2:6" x14ac:dyDescent="0.25">
      <c r="B109" s="2"/>
      <c r="C109" s="34"/>
      <c r="D109" s="5"/>
      <c r="E109" s="2"/>
      <c r="F109" s="4"/>
    </row>
    <row r="110" spans="2:6" x14ac:dyDescent="0.25">
      <c r="B110" s="2"/>
      <c r="C110" s="34"/>
      <c r="D110" s="5"/>
      <c r="E110" s="17"/>
      <c r="F110" s="4"/>
    </row>
    <row r="111" spans="2:6" x14ac:dyDescent="0.25">
      <c r="B111" s="2"/>
      <c r="C111" s="34"/>
      <c r="D111" s="5"/>
      <c r="E111" s="2"/>
      <c r="F111" s="4"/>
    </row>
    <row r="112" spans="2:6" x14ac:dyDescent="0.25">
      <c r="B112" s="2"/>
      <c r="C112" s="34"/>
      <c r="D112" s="5"/>
      <c r="E112" s="2"/>
      <c r="F112" s="4"/>
    </row>
    <row r="113" spans="2:6" x14ac:dyDescent="0.25">
      <c r="B113" s="2"/>
      <c r="C113" s="34"/>
      <c r="D113" s="5"/>
      <c r="E113" s="17"/>
      <c r="F113" s="4"/>
    </row>
    <row r="114" spans="2:6" x14ac:dyDescent="0.25">
      <c r="B114" s="2"/>
      <c r="C114" s="34"/>
      <c r="D114" s="5"/>
      <c r="E114" s="17"/>
      <c r="F114" s="4"/>
    </row>
  </sheetData>
  <phoneticPr fontId="2" type="noConversion"/>
  <pageMargins left="0.5" right="0.25" top="0" bottom="0" header="0.25" footer="0.25"/>
  <pageSetup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</dc:creator>
  <cp:lastModifiedBy>Tim Qi</cp:lastModifiedBy>
  <cp:lastPrinted>2006-01-03T20:38:22Z</cp:lastPrinted>
  <dcterms:created xsi:type="dcterms:W3CDTF">2002-02-15T20:46:38Z</dcterms:created>
  <dcterms:modified xsi:type="dcterms:W3CDTF">2024-08-10T17:48:36Z</dcterms:modified>
</cp:coreProperties>
</file>