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<sst xmlns="http://schemas.openxmlformats.org/spreadsheetml/2006/main" count="6" uniqueCount="6">
  <si>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N</t>
  </si>
  <si>
    <t>:sigma</t>
  </si>
  <si>
    <t>se=</t>
  </si>
  <si>
    <t>:SE</t>
  </si>
  <si>
    <t>:m</t>
  </si>
  <si>
    <t>:AVE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</si>
</sst>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2.0"/>
  </cols>
  <sheetData>
    <row r="1">
      <c r="A1" s="1" t="s">
        <v>0</v>
      </c>
    </row>
    <row r="2">
      <c r="A2" s="1">
        <v>87029.0</v>
      </c>
      <c r="B2">
        <f>STDEVA(A2:A8)</f>
        <v>17014.80291</v>
      </c>
      <c r="C2">
        <f>B2/sqrt(7)</f>
        <v>6430.991013</v>
      </c>
      <c r="D2">
        <f>AVERAGE(A2:A8)</f>
        <v>91762.28571</v>
      </c>
      <c r="E2">
        <f t="shared" ref="E2:E8" si="1">A2-$D$2</f>
        <v>-4733.285714</v>
      </c>
      <c r="F2">
        <f t="shared" ref="F2:F8" si="2">E2^2</f>
        <v>22403993.65</v>
      </c>
      <c r="G2">
        <f>sum(F2:F8)/6</f>
        <v>289503517.9</v>
      </c>
    </row>
    <row r="3">
      <c r="A3" s="1">
        <v>113407.0</v>
      </c>
      <c r="B3">
        <f>STDEV(A2:A8)</f>
        <v>17014.80291</v>
      </c>
      <c r="C3">
        <f>1.96*C2</f>
        <v>12604.74239</v>
      </c>
      <c r="E3">
        <f t="shared" si="1"/>
        <v>21644.71429</v>
      </c>
      <c r="F3">
        <f t="shared" si="2"/>
        <v>468493656.5</v>
      </c>
      <c r="G3">
        <f>sqrt(G2)</f>
        <v>17014.80291</v>
      </c>
      <c r="H3" s="1" t="s">
        <v>1</v>
      </c>
    </row>
    <row r="4">
      <c r="A4" s="1">
        <v>84843.0</v>
      </c>
      <c r="B4">
        <f>STDEVA(A2:A8)</f>
        <v>17014.80291</v>
      </c>
      <c r="C4">
        <f>AVERAGE(A2:A8)+C3</f>
        <v>104367.0281</v>
      </c>
      <c r="E4">
        <f t="shared" si="1"/>
        <v>-6919.285714</v>
      </c>
      <c r="F4">
        <f t="shared" si="2"/>
        <v>47876514.8</v>
      </c>
    </row>
    <row r="5">
      <c r="A5" s="1">
        <v>104994.0</v>
      </c>
      <c r="B5">
        <f>STDEVP(A2:A8)</f>
        <v>15752.64652</v>
      </c>
      <c r="C5">
        <f>average(A2:A8)-C3</f>
        <v>79157.54333</v>
      </c>
      <c r="E5">
        <f t="shared" si="1"/>
        <v>13231.71429</v>
      </c>
      <c r="F5">
        <f t="shared" si="2"/>
        <v>175078262.9</v>
      </c>
      <c r="G5" s="1" t="s">
        <v>2</v>
      </c>
    </row>
    <row r="6">
      <c r="A6" s="1">
        <v>99327.0</v>
      </c>
      <c r="E6">
        <f t="shared" si="1"/>
        <v>7564.714286</v>
      </c>
      <c r="F6">
        <f t="shared" si="2"/>
        <v>57224902.22</v>
      </c>
      <c r="G6">
        <f>G3/(7^0.5)</f>
        <v>6430.991013</v>
      </c>
      <c r="H6" s="1" t="s">
        <v>3</v>
      </c>
    </row>
    <row r="7">
      <c r="A7" s="1">
        <v>92052.0</v>
      </c>
      <c r="E7">
        <f t="shared" si="1"/>
        <v>289.7142857</v>
      </c>
      <c r="F7">
        <f t="shared" si="2"/>
        <v>83934.36735</v>
      </c>
      <c r="G7" s="1">
        <f>1.96*G6</f>
        <v>12604.74239</v>
      </c>
      <c r="H7" s="1" t="s">
        <v>4</v>
      </c>
    </row>
    <row r="8">
      <c r="A8" s="1">
        <v>60684.0</v>
      </c>
      <c r="E8">
        <f t="shared" si="1"/>
        <v>-31078.28571</v>
      </c>
      <c r="F8">
        <f t="shared" si="2"/>
        <v>965859842.9</v>
      </c>
    </row>
    <row r="11">
      <c r="A11">
        <f>AVERAGE(A2:A8)</f>
        <v>91762.28571</v>
      </c>
      <c r="B11" s="1" t="s">
        <v>5</v>
      </c>
    </row>
    <row r="13">
      <c r="G13">
        <f>A11-G7</f>
        <v>79157.54333</v>
      </c>
    </row>
    <row r="14">
      <c r="G14">
        <f>A11+G7</f>
        <v>104367.0281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