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买卖" sheetId="1" r:id="rId1"/>
    <sheet name="新债申购" sheetId="2" r:id="rId2"/>
  </sheets>
  <definedNames>
    <definedName name="_xlnm._FilterDatabase" localSheetId="0" hidden="1">买卖!$A$1:$P$82</definedName>
  </definedNames>
  <calcPr calcId="144525"/>
</workbook>
</file>

<file path=xl/sharedStrings.xml><?xml version="1.0" encoding="utf-8"?>
<sst xmlns="http://schemas.openxmlformats.org/spreadsheetml/2006/main" count="268" uniqueCount="135">
  <si>
    <t>转债代码</t>
  </si>
  <si>
    <t>转债名称</t>
  </si>
  <si>
    <t>行业</t>
  </si>
  <si>
    <t>子行业</t>
  </si>
  <si>
    <t>买入时间</t>
  </si>
  <si>
    <t>买入价格</t>
  </si>
  <si>
    <t>买入数量</t>
  </si>
  <si>
    <t>成交总金额</t>
  </si>
  <si>
    <t>1年内卖出收益</t>
  </si>
  <si>
    <t>1年内卖出收益率</t>
  </si>
  <si>
    <t>卖出时间</t>
  </si>
  <si>
    <t>卖出价格</t>
  </si>
  <si>
    <t>卖出数量</t>
  </si>
  <si>
    <t>卖出总金额</t>
  </si>
  <si>
    <t>收益</t>
  </si>
  <si>
    <t>收益率</t>
  </si>
  <si>
    <t>百川转债</t>
  </si>
  <si>
    <t>化工</t>
  </si>
  <si>
    <t>今飞转债</t>
  </si>
  <si>
    <t>汽车</t>
  </si>
  <si>
    <t>零部件制</t>
  </si>
  <si>
    <t>鸿达转债</t>
  </si>
  <si>
    <t>海亮转债</t>
  </si>
  <si>
    <t>有色金属</t>
  </si>
  <si>
    <t>铜金属</t>
  </si>
  <si>
    <t>钧达转债</t>
  </si>
  <si>
    <t>亚泰转债</t>
  </si>
  <si>
    <t>建筑</t>
  </si>
  <si>
    <t>装饰工程</t>
  </si>
  <si>
    <t>贵广转债</t>
  </si>
  <si>
    <t>传媒娱乐</t>
  </si>
  <si>
    <t>影视娱乐</t>
  </si>
  <si>
    <t>金能转债</t>
  </si>
  <si>
    <t>煤炭</t>
  </si>
  <si>
    <t>炼焦</t>
  </si>
  <si>
    <t>鼎胜转债</t>
  </si>
  <si>
    <t>小金属</t>
  </si>
  <si>
    <t>文灿转债</t>
  </si>
  <si>
    <t>合兴转债</t>
  </si>
  <si>
    <t>造纸包装</t>
  </si>
  <si>
    <t>包装材料</t>
  </si>
  <si>
    <t>哈尔转债</t>
  </si>
  <si>
    <t>其他</t>
  </si>
  <si>
    <t>家居用品</t>
  </si>
  <si>
    <t>迪贝转债</t>
  </si>
  <si>
    <t>家电</t>
  </si>
  <si>
    <t>众信转债</t>
  </si>
  <si>
    <t>旅游餐饮</t>
  </si>
  <si>
    <t>旅游</t>
  </si>
  <si>
    <t>孚日转债</t>
  </si>
  <si>
    <t>服装纺织</t>
  </si>
  <si>
    <t>家纺</t>
  </si>
  <si>
    <t>永鼎转债</t>
  </si>
  <si>
    <t>通信互联</t>
  </si>
  <si>
    <t>通信设备</t>
  </si>
  <si>
    <t>森特转债</t>
  </si>
  <si>
    <t>建筑工程</t>
  </si>
  <si>
    <t>凯中转债</t>
  </si>
  <si>
    <t>能源电力</t>
  </si>
  <si>
    <t>电力设备</t>
  </si>
  <si>
    <t>白电转债</t>
  </si>
  <si>
    <t>未来转债</t>
  </si>
  <si>
    <t>建工转债</t>
  </si>
  <si>
    <t xml:space="preserve">建筑工程 </t>
  </si>
  <si>
    <t>永创转债</t>
  </si>
  <si>
    <t>机械装备</t>
  </si>
  <si>
    <t xml:space="preserve">专用设备 </t>
  </si>
  <si>
    <t>清水转债</t>
  </si>
  <si>
    <t>城市公用</t>
  </si>
  <si>
    <t>三废处理</t>
  </si>
  <si>
    <t>迪森转债</t>
  </si>
  <si>
    <t>电力供应</t>
  </si>
  <si>
    <t>新春转债</t>
  </si>
  <si>
    <t>通用设备</t>
  </si>
  <si>
    <t>特一转债</t>
  </si>
  <si>
    <t>医药</t>
  </si>
  <si>
    <t>化学制药</t>
  </si>
  <si>
    <t>博彦转债</t>
  </si>
  <si>
    <t>计算机及应用</t>
  </si>
  <si>
    <t>软件开发</t>
  </si>
  <si>
    <t>华锋转债</t>
  </si>
  <si>
    <t>电子</t>
  </si>
  <si>
    <t>元器件制</t>
  </si>
  <si>
    <t>百达转债</t>
  </si>
  <si>
    <t>奇精转债</t>
  </si>
  <si>
    <t>星帅转债</t>
  </si>
  <si>
    <t>时达转债</t>
  </si>
  <si>
    <t>机器人及</t>
  </si>
  <si>
    <t>利群转债</t>
  </si>
  <si>
    <t>商业零售</t>
  </si>
  <si>
    <t>商场</t>
  </si>
  <si>
    <t>众兴转债</t>
  </si>
  <si>
    <t>农业</t>
  </si>
  <si>
    <t>种植业</t>
  </si>
  <si>
    <t>好客转债</t>
  </si>
  <si>
    <t>维尔转债</t>
  </si>
  <si>
    <t>长集转债</t>
  </si>
  <si>
    <t>天路转债</t>
  </si>
  <si>
    <t>水泥</t>
  </si>
  <si>
    <t>搜特转债</t>
  </si>
  <si>
    <t>服装行业</t>
  </si>
  <si>
    <t>东风转债</t>
  </si>
  <si>
    <t>湖盐转债</t>
  </si>
  <si>
    <t>食品饮料</t>
  </si>
  <si>
    <t>核建转债</t>
  </si>
  <si>
    <t>杭电转债</t>
  </si>
  <si>
    <t>新北转债</t>
  </si>
  <si>
    <t>电子产品</t>
  </si>
  <si>
    <t>中天转债</t>
  </si>
  <si>
    <t>柳药转债</t>
  </si>
  <si>
    <t>医药商业</t>
  </si>
  <si>
    <t>龙净转债</t>
  </si>
  <si>
    <t>嘉泽转债</t>
  </si>
  <si>
    <t>风能</t>
  </si>
  <si>
    <t>精达转债</t>
  </si>
  <si>
    <t>中金转债</t>
  </si>
  <si>
    <t>有色行业</t>
  </si>
  <si>
    <t>华安转债</t>
  </si>
  <si>
    <t>金融</t>
  </si>
  <si>
    <t>证券行业</t>
  </si>
  <si>
    <t>润建转债</t>
  </si>
  <si>
    <t>林洋转债</t>
  </si>
  <si>
    <t>岩土转债</t>
  </si>
  <si>
    <t>旺能转债</t>
  </si>
  <si>
    <t>超声转债</t>
  </si>
  <si>
    <t>英特转债</t>
  </si>
  <si>
    <t>年份</t>
  </si>
  <si>
    <t>转债数量</t>
  </si>
  <si>
    <t>交易时间</t>
  </si>
  <si>
    <t>买入总金额</t>
  </si>
  <si>
    <t>总金额</t>
  </si>
  <si>
    <t>国微转债</t>
  </si>
  <si>
    <t>银轮转债</t>
  </si>
  <si>
    <t>凤21转</t>
  </si>
  <si>
    <t>东财转3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</si>
</sst>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1" fillId="2" borderId="1" xfId="0" applyNumberFormat="1" applyFont="1" applyFill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3" borderId="1" xfId="0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abSelected="1" workbookViewId="0">
      <pane ySplit="1" topLeftCell="A62" activePane="bottomLeft" state="frozen"/>
      <selection/>
      <selection pane="bottomLeft" activeCell="B79" sqref="B79"/>
    </sheetView>
  </sheetViews>
  <sheetFormatPr defaultColWidth="9" defaultRowHeight="13.5"/>
  <cols>
    <col min="1" max="4" width="8.875" customWidth="1"/>
    <col min="5" max="5" width="11.375" style="7" customWidth="1"/>
    <col min="6" max="7" width="8.875" customWidth="1"/>
    <col min="8" max="8" width="10.875" customWidth="1"/>
    <col min="9" max="9" width="14" customWidth="1"/>
    <col min="10" max="10" width="17.25" style="8" customWidth="1"/>
    <col min="11" max="11" width="9.375" customWidth="1"/>
    <col min="12" max="13" width="8.875" customWidth="1"/>
    <col min="14" max="14" width="10.875" customWidth="1"/>
    <col min="15" max="15" width="9.375"/>
    <col min="16" max="16" width="12.625" style="8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7" t="s">
        <v>15</v>
      </c>
    </row>
    <row r="2" spans="1:16">
      <c r="A2" s="11">
        <v>128093</v>
      </c>
      <c r="B2" s="11" t="s">
        <v>16</v>
      </c>
      <c r="C2" s="11" t="s">
        <v>17</v>
      </c>
      <c r="D2" s="11" t="s">
        <v>17</v>
      </c>
      <c r="E2" s="12">
        <v>20200206</v>
      </c>
      <c r="F2" s="11">
        <v>106.001</v>
      </c>
      <c r="G2" s="11">
        <v>50</v>
      </c>
      <c r="H2" s="11">
        <v>5300.05</v>
      </c>
      <c r="I2" s="11">
        <f>(130-F2)*G2</f>
        <v>1199.95</v>
      </c>
      <c r="J2" s="18">
        <f>I2/H2</f>
        <v>0.226403524495052</v>
      </c>
      <c r="K2" s="11">
        <v>20200601</v>
      </c>
      <c r="L2" s="11">
        <v>107.524</v>
      </c>
      <c r="M2" s="11">
        <v>50</v>
      </c>
      <c r="N2" s="11">
        <f>4301.04+1075.24</f>
        <v>5376.28</v>
      </c>
      <c r="O2" s="11">
        <f>N2-H2</f>
        <v>76.2299999999996</v>
      </c>
      <c r="P2" s="18">
        <f>O2/H2</f>
        <v>0.0143828831803473</v>
      </c>
    </row>
    <row r="3" spans="1:16">
      <c r="A3" s="11">
        <v>128056</v>
      </c>
      <c r="B3" s="11" t="s">
        <v>18</v>
      </c>
      <c r="C3" s="11" t="s">
        <v>19</v>
      </c>
      <c r="D3" s="11" t="s">
        <v>20</v>
      </c>
      <c r="E3" s="12">
        <v>20200206</v>
      </c>
      <c r="F3" s="11">
        <v>100.3</v>
      </c>
      <c r="G3" s="11">
        <v>50</v>
      </c>
      <c r="H3" s="11">
        <v>5015</v>
      </c>
      <c r="I3" s="11">
        <f t="shared" ref="I3:I48" si="0">(130-F3)*G3</f>
        <v>1485</v>
      </c>
      <c r="J3" s="18">
        <f t="shared" ref="J3:J48" si="1">I3/H3</f>
        <v>0.296111665004985</v>
      </c>
      <c r="K3" s="11">
        <v>20200325</v>
      </c>
      <c r="L3" s="11">
        <v>145.397</v>
      </c>
      <c r="M3" s="11">
        <v>50</v>
      </c>
      <c r="N3" s="11">
        <v>7269.85</v>
      </c>
      <c r="O3" s="11">
        <f>N3-H3</f>
        <v>2254.85</v>
      </c>
      <c r="P3" s="18">
        <f>O3/H3</f>
        <v>0.449621136590229</v>
      </c>
    </row>
    <row r="4" spans="1:16">
      <c r="A4" s="13">
        <v>128085</v>
      </c>
      <c r="B4" s="13" t="s">
        <v>21</v>
      </c>
      <c r="C4" s="13" t="s">
        <v>17</v>
      </c>
      <c r="D4" s="13" t="s">
        <v>17</v>
      </c>
      <c r="E4" s="14">
        <v>20200408</v>
      </c>
      <c r="F4" s="13">
        <v>112.6</v>
      </c>
      <c r="G4" s="13">
        <v>40</v>
      </c>
      <c r="H4" s="13">
        <v>4504</v>
      </c>
      <c r="I4" s="13">
        <f t="shared" si="0"/>
        <v>696</v>
      </c>
      <c r="J4" s="19">
        <f t="shared" si="1"/>
        <v>0.154529307282416</v>
      </c>
      <c r="K4" s="13"/>
      <c r="L4" s="13"/>
      <c r="M4" s="13"/>
      <c r="N4" s="13"/>
      <c r="O4" s="13"/>
      <c r="P4" s="19"/>
    </row>
    <row r="5" spans="1:16">
      <c r="A5" s="13">
        <v>128081</v>
      </c>
      <c r="B5" s="13" t="s">
        <v>22</v>
      </c>
      <c r="C5" s="13" t="s">
        <v>23</v>
      </c>
      <c r="D5" s="13" t="s">
        <v>24</v>
      </c>
      <c r="E5" s="14">
        <v>20200408</v>
      </c>
      <c r="F5" s="13">
        <v>112</v>
      </c>
      <c r="G5" s="13">
        <v>40</v>
      </c>
      <c r="H5" s="13">
        <v>4480</v>
      </c>
      <c r="I5" s="13">
        <f t="shared" si="0"/>
        <v>720</v>
      </c>
      <c r="J5" s="19">
        <f t="shared" si="1"/>
        <v>0.160714285714286</v>
      </c>
      <c r="K5" s="13"/>
      <c r="L5" s="13"/>
      <c r="M5" s="13"/>
      <c r="N5" s="13"/>
      <c r="O5" s="13"/>
      <c r="P5" s="19"/>
    </row>
    <row r="6" spans="1:16">
      <c r="A6" s="11">
        <v>128050</v>
      </c>
      <c r="B6" s="11" t="s">
        <v>25</v>
      </c>
      <c r="C6" s="11" t="s">
        <v>19</v>
      </c>
      <c r="D6" s="11" t="s">
        <v>20</v>
      </c>
      <c r="E6" s="12">
        <v>20200414</v>
      </c>
      <c r="F6" s="11">
        <v>111.1</v>
      </c>
      <c r="G6" s="11">
        <v>50</v>
      </c>
      <c r="H6" s="11">
        <v>5555</v>
      </c>
      <c r="I6" s="11">
        <f t="shared" si="0"/>
        <v>945</v>
      </c>
      <c r="J6" s="18">
        <f t="shared" si="1"/>
        <v>0.17011701170117</v>
      </c>
      <c r="K6" s="11">
        <v>20201022</v>
      </c>
      <c r="L6" s="11">
        <v>130</v>
      </c>
      <c r="M6" s="11">
        <v>50</v>
      </c>
      <c r="N6" s="11">
        <v>6500</v>
      </c>
      <c r="O6" s="11">
        <f>N6-H6</f>
        <v>945</v>
      </c>
      <c r="P6" s="18">
        <f>O6/H6</f>
        <v>0.17011701170117</v>
      </c>
    </row>
    <row r="7" spans="1:16">
      <c r="A7" s="13">
        <v>128066</v>
      </c>
      <c r="B7" s="13" t="s">
        <v>26</v>
      </c>
      <c r="C7" s="13" t="s">
        <v>27</v>
      </c>
      <c r="D7" s="13" t="s">
        <v>28</v>
      </c>
      <c r="E7" s="14">
        <v>20200420</v>
      </c>
      <c r="F7" s="13">
        <v>112.083</v>
      </c>
      <c r="G7" s="13">
        <v>40</v>
      </c>
      <c r="H7" s="13">
        <v>4483.32</v>
      </c>
      <c r="I7" s="13">
        <f t="shared" si="0"/>
        <v>716.68</v>
      </c>
      <c r="J7" s="19">
        <f t="shared" si="1"/>
        <v>0.159854750497399</v>
      </c>
      <c r="K7" s="13"/>
      <c r="L7" s="13"/>
      <c r="M7" s="13"/>
      <c r="N7" s="13"/>
      <c r="O7" s="13"/>
      <c r="P7" s="19"/>
    </row>
    <row r="8" spans="1:16">
      <c r="A8" s="13">
        <v>110052</v>
      </c>
      <c r="B8" s="13" t="s">
        <v>29</v>
      </c>
      <c r="C8" s="13" t="s">
        <v>30</v>
      </c>
      <c r="D8" s="13" t="s">
        <v>31</v>
      </c>
      <c r="E8" s="14">
        <v>20200608</v>
      </c>
      <c r="F8" s="13">
        <v>112.33</v>
      </c>
      <c r="G8" s="13">
        <v>50</v>
      </c>
      <c r="H8" s="13">
        <v>5616.5</v>
      </c>
      <c r="I8" s="13">
        <f t="shared" si="0"/>
        <v>883.5</v>
      </c>
      <c r="J8" s="19">
        <f t="shared" si="1"/>
        <v>0.157304371049586</v>
      </c>
      <c r="K8" s="13"/>
      <c r="L8" s="13"/>
      <c r="M8" s="13"/>
      <c r="N8" s="13"/>
      <c r="O8" s="13"/>
      <c r="P8" s="19"/>
    </row>
    <row r="9" spans="1:16">
      <c r="A9" s="11">
        <v>113545</v>
      </c>
      <c r="B9" s="11" t="s">
        <v>32</v>
      </c>
      <c r="C9" s="11" t="s">
        <v>33</v>
      </c>
      <c r="D9" s="11" t="s">
        <v>34</v>
      </c>
      <c r="E9" s="12">
        <v>20200608</v>
      </c>
      <c r="F9" s="11">
        <v>109.1</v>
      </c>
      <c r="G9" s="11">
        <v>50</v>
      </c>
      <c r="H9" s="11">
        <v>5455</v>
      </c>
      <c r="I9" s="11">
        <f t="shared" si="0"/>
        <v>1045</v>
      </c>
      <c r="J9" s="18">
        <f t="shared" si="1"/>
        <v>0.191567369385885</v>
      </c>
      <c r="K9" s="11">
        <v>20200709</v>
      </c>
      <c r="L9" s="11">
        <v>130.02</v>
      </c>
      <c r="M9" s="11">
        <v>5</v>
      </c>
      <c r="N9" s="11">
        <v>6501</v>
      </c>
      <c r="O9" s="11">
        <f>N9-H9</f>
        <v>1046</v>
      </c>
      <c r="P9" s="18">
        <f>O9/H9</f>
        <v>0.191750687442713</v>
      </c>
    </row>
    <row r="10" spans="1:16">
      <c r="A10" s="13">
        <v>113534</v>
      </c>
      <c r="B10" s="13" t="s">
        <v>35</v>
      </c>
      <c r="C10" s="13" t="s">
        <v>23</v>
      </c>
      <c r="D10" s="13" t="s">
        <v>36</v>
      </c>
      <c r="E10" s="14">
        <v>20200608</v>
      </c>
      <c r="F10" s="13">
        <v>111.9</v>
      </c>
      <c r="G10" s="13">
        <v>50</v>
      </c>
      <c r="H10" s="13">
        <v>5595</v>
      </c>
      <c r="I10" s="13">
        <f t="shared" si="0"/>
        <v>905</v>
      </c>
      <c r="J10" s="19">
        <f t="shared" si="1"/>
        <v>0.161751563896336</v>
      </c>
      <c r="K10" s="13"/>
      <c r="L10" s="13"/>
      <c r="M10" s="13"/>
      <c r="N10" s="13"/>
      <c r="O10" s="13"/>
      <c r="P10" s="19"/>
    </row>
    <row r="11" spans="1:16">
      <c r="A11" s="11">
        <v>113537</v>
      </c>
      <c r="B11" s="11" t="s">
        <v>37</v>
      </c>
      <c r="C11" s="11" t="s">
        <v>19</v>
      </c>
      <c r="D11" s="11" t="s">
        <v>20</v>
      </c>
      <c r="E11" s="12">
        <v>20200616</v>
      </c>
      <c r="F11" s="11">
        <v>112.72</v>
      </c>
      <c r="G11" s="11">
        <v>50</v>
      </c>
      <c r="H11" s="11">
        <v>5636</v>
      </c>
      <c r="I11" s="11">
        <f t="shared" si="0"/>
        <v>864</v>
      </c>
      <c r="J11" s="18">
        <f t="shared" si="1"/>
        <v>0.153300212916962</v>
      </c>
      <c r="K11" s="11">
        <v>20200811</v>
      </c>
      <c r="L11" s="11">
        <v>130</v>
      </c>
      <c r="M11" s="11">
        <v>5</v>
      </c>
      <c r="N11" s="11">
        <v>6500</v>
      </c>
      <c r="O11" s="11">
        <f>N11-H11</f>
        <v>864</v>
      </c>
      <c r="P11" s="18">
        <f>O11/H11</f>
        <v>0.153300212916962</v>
      </c>
    </row>
    <row r="12" spans="1:16">
      <c r="A12" s="11">
        <v>128071</v>
      </c>
      <c r="B12" s="11" t="s">
        <v>38</v>
      </c>
      <c r="C12" s="11" t="s">
        <v>39</v>
      </c>
      <c r="D12" s="11" t="s">
        <v>40</v>
      </c>
      <c r="E12" s="12">
        <v>20200616</v>
      </c>
      <c r="F12" s="11">
        <v>112.7</v>
      </c>
      <c r="G12" s="11">
        <v>50</v>
      </c>
      <c r="H12" s="11">
        <v>5635</v>
      </c>
      <c r="I12" s="11">
        <f t="shared" si="0"/>
        <v>865</v>
      </c>
      <c r="J12" s="18">
        <f t="shared" si="1"/>
        <v>0.153504880212955</v>
      </c>
      <c r="K12" s="11">
        <v>20200903</v>
      </c>
      <c r="L12" s="11">
        <v>132.45</v>
      </c>
      <c r="M12" s="11">
        <v>50</v>
      </c>
      <c r="N12" s="11">
        <f>L12*M12</f>
        <v>6622.5</v>
      </c>
      <c r="O12" s="11">
        <f>N12-H12</f>
        <v>987.499999999999</v>
      </c>
      <c r="P12" s="18">
        <f>O12/H12</f>
        <v>0.175244010647737</v>
      </c>
    </row>
    <row r="13" spans="1:16">
      <c r="A13" s="11">
        <v>128073</v>
      </c>
      <c r="B13" s="11" t="s">
        <v>41</v>
      </c>
      <c r="C13" s="11" t="s">
        <v>42</v>
      </c>
      <c r="D13" s="11" t="s">
        <v>43</v>
      </c>
      <c r="E13" s="12">
        <v>20200617</v>
      </c>
      <c r="F13" s="11">
        <v>105.1</v>
      </c>
      <c r="G13" s="11">
        <v>50</v>
      </c>
      <c r="H13" s="11">
        <v>5255</v>
      </c>
      <c r="I13" s="11">
        <f t="shared" si="0"/>
        <v>1245</v>
      </c>
      <c r="J13" s="18">
        <f t="shared" si="1"/>
        <v>0.236917221693625</v>
      </c>
      <c r="K13" s="11">
        <v>20200811</v>
      </c>
      <c r="L13" s="11">
        <v>130</v>
      </c>
      <c r="M13" s="11">
        <v>50</v>
      </c>
      <c r="N13" s="11">
        <v>6500</v>
      </c>
      <c r="O13" s="11">
        <f>N13-H13</f>
        <v>1245</v>
      </c>
      <c r="P13" s="18">
        <f>O13/H13</f>
        <v>0.236917221693625</v>
      </c>
    </row>
    <row r="14" spans="1:16">
      <c r="A14" s="13">
        <v>113546</v>
      </c>
      <c r="B14" s="13" t="s">
        <v>44</v>
      </c>
      <c r="C14" s="13" t="s">
        <v>45</v>
      </c>
      <c r="D14" s="13" t="s">
        <v>20</v>
      </c>
      <c r="E14" s="14">
        <v>20200622</v>
      </c>
      <c r="F14" s="13">
        <v>106.2</v>
      </c>
      <c r="G14" s="13">
        <v>50</v>
      </c>
      <c r="H14" s="13">
        <v>5310</v>
      </c>
      <c r="I14" s="13">
        <f t="shared" si="0"/>
        <v>1190</v>
      </c>
      <c r="J14" s="19">
        <f t="shared" si="1"/>
        <v>0.224105461393597</v>
      </c>
      <c r="K14" s="13"/>
      <c r="L14" s="13"/>
      <c r="M14" s="13"/>
      <c r="N14" s="13"/>
      <c r="O14" s="13"/>
      <c r="P14" s="19"/>
    </row>
    <row r="15" spans="1:16">
      <c r="A15" s="11">
        <v>128022</v>
      </c>
      <c r="B15" s="11" t="s">
        <v>46</v>
      </c>
      <c r="C15" s="11" t="s">
        <v>47</v>
      </c>
      <c r="D15" s="11" t="s">
        <v>48</v>
      </c>
      <c r="E15" s="12">
        <v>20200629</v>
      </c>
      <c r="F15" s="11">
        <v>105.9</v>
      </c>
      <c r="G15" s="11">
        <v>50</v>
      </c>
      <c r="H15" s="11">
        <v>5295</v>
      </c>
      <c r="I15" s="11">
        <f t="shared" si="0"/>
        <v>1205</v>
      </c>
      <c r="J15" s="18">
        <f t="shared" si="1"/>
        <v>0.227573182247403</v>
      </c>
      <c r="K15" s="11">
        <v>20200707</v>
      </c>
      <c r="L15" s="11">
        <v>130.001</v>
      </c>
      <c r="M15" s="11">
        <v>50</v>
      </c>
      <c r="N15" s="11">
        <v>6500.05</v>
      </c>
      <c r="O15" s="11">
        <f>N15-H15</f>
        <v>1205.05</v>
      </c>
      <c r="P15" s="18">
        <f>O15/H15</f>
        <v>0.227582625118036</v>
      </c>
    </row>
    <row r="16" spans="1:16">
      <c r="A16" s="13">
        <v>128087</v>
      </c>
      <c r="B16" s="13" t="s">
        <v>49</v>
      </c>
      <c r="C16" s="13" t="s">
        <v>50</v>
      </c>
      <c r="D16" s="13" t="s">
        <v>51</v>
      </c>
      <c r="E16" s="14">
        <v>20200707</v>
      </c>
      <c r="F16" s="13">
        <v>103.575</v>
      </c>
      <c r="G16" s="13">
        <v>50</v>
      </c>
      <c r="H16" s="13">
        <v>5178.75</v>
      </c>
      <c r="I16" s="13">
        <f t="shared" si="0"/>
        <v>1321.25</v>
      </c>
      <c r="J16" s="19">
        <f t="shared" si="1"/>
        <v>0.255129133478156</v>
      </c>
      <c r="K16" s="13"/>
      <c r="L16" s="13"/>
      <c r="M16" s="13"/>
      <c r="N16" s="13"/>
      <c r="O16" s="13"/>
      <c r="P16" s="19"/>
    </row>
    <row r="17" spans="1:16">
      <c r="A17" s="11">
        <v>110058</v>
      </c>
      <c r="B17" s="11" t="s">
        <v>52</v>
      </c>
      <c r="C17" s="11" t="s">
        <v>53</v>
      </c>
      <c r="D17" s="11" t="s">
        <v>54</v>
      </c>
      <c r="E17" s="12">
        <v>20200713</v>
      </c>
      <c r="F17" s="11">
        <v>108.08</v>
      </c>
      <c r="G17" s="11">
        <v>50</v>
      </c>
      <c r="H17" s="11">
        <v>5404</v>
      </c>
      <c r="I17" s="11">
        <f t="shared" si="0"/>
        <v>1096</v>
      </c>
      <c r="J17" s="18">
        <f t="shared" si="1"/>
        <v>0.202812731310141</v>
      </c>
      <c r="K17" s="11">
        <v>20201020</v>
      </c>
      <c r="L17" s="11">
        <v>130</v>
      </c>
      <c r="M17" s="11">
        <v>50</v>
      </c>
      <c r="N17" s="11">
        <v>6500</v>
      </c>
      <c r="O17" s="11">
        <f>N17-H17</f>
        <v>1096</v>
      </c>
      <c r="P17" s="18">
        <f>O17/H17</f>
        <v>0.202812731310141</v>
      </c>
    </row>
    <row r="18" spans="1:16">
      <c r="A18" s="11">
        <v>113557</v>
      </c>
      <c r="B18" s="11" t="s">
        <v>55</v>
      </c>
      <c r="C18" s="11" t="s">
        <v>27</v>
      </c>
      <c r="D18" s="11" t="s">
        <v>56</v>
      </c>
      <c r="E18" s="12">
        <v>20200713</v>
      </c>
      <c r="F18" s="11">
        <v>108.27</v>
      </c>
      <c r="G18" s="11">
        <v>50</v>
      </c>
      <c r="H18" s="11">
        <v>5413.5</v>
      </c>
      <c r="I18" s="11">
        <f t="shared" si="0"/>
        <v>1086.5</v>
      </c>
      <c r="J18" s="18">
        <f t="shared" si="1"/>
        <v>0.200701948831625</v>
      </c>
      <c r="K18" s="11">
        <v>20210305</v>
      </c>
      <c r="L18" s="11">
        <v>130</v>
      </c>
      <c r="M18" s="11">
        <v>50</v>
      </c>
      <c r="N18" s="11">
        <v>6498.7</v>
      </c>
      <c r="O18" s="11">
        <f>N18-H18</f>
        <v>1085.2</v>
      </c>
      <c r="P18" s="18">
        <f>O18/H18</f>
        <v>0.200461808441858</v>
      </c>
    </row>
    <row r="19" spans="1:16">
      <c r="A19" s="13">
        <v>128042</v>
      </c>
      <c r="B19" s="13" t="s">
        <v>57</v>
      </c>
      <c r="C19" s="13" t="s">
        <v>58</v>
      </c>
      <c r="D19" s="13" t="s">
        <v>59</v>
      </c>
      <c r="E19" s="14">
        <v>20200713</v>
      </c>
      <c r="F19" s="13">
        <v>112.798</v>
      </c>
      <c r="G19" s="13">
        <v>50</v>
      </c>
      <c r="H19" s="13">
        <v>5639.9</v>
      </c>
      <c r="I19" s="13">
        <f t="shared" si="0"/>
        <v>860.1</v>
      </c>
      <c r="J19" s="19">
        <f t="shared" si="1"/>
        <v>0.152502703948652</v>
      </c>
      <c r="K19" s="13"/>
      <c r="L19" s="13"/>
      <c r="M19" s="13"/>
      <c r="N19" s="13"/>
      <c r="O19" s="13"/>
      <c r="P19" s="19"/>
    </row>
    <row r="20" spans="1:16">
      <c r="A20" s="13">
        <v>113549</v>
      </c>
      <c r="B20" s="13" t="s">
        <v>60</v>
      </c>
      <c r="C20" s="13" t="s">
        <v>58</v>
      </c>
      <c r="D20" s="13" t="s">
        <v>59</v>
      </c>
      <c r="E20" s="14">
        <v>20200727</v>
      </c>
      <c r="F20" s="13">
        <v>108.32</v>
      </c>
      <c r="G20" s="13">
        <v>50</v>
      </c>
      <c r="H20" s="13">
        <v>5416</v>
      </c>
      <c r="I20" s="13">
        <f t="shared" si="0"/>
        <v>1084</v>
      </c>
      <c r="J20" s="19">
        <f t="shared" si="1"/>
        <v>0.200147710487445</v>
      </c>
      <c r="K20" s="13"/>
      <c r="L20" s="13"/>
      <c r="M20" s="13"/>
      <c r="N20" s="13"/>
      <c r="O20" s="13"/>
      <c r="P20" s="19"/>
    </row>
    <row r="21" spans="1:16">
      <c r="A21" s="11">
        <v>128056</v>
      </c>
      <c r="B21" s="11" t="s">
        <v>18</v>
      </c>
      <c r="C21" s="11" t="s">
        <v>19</v>
      </c>
      <c r="D21" s="11" t="s">
        <v>20</v>
      </c>
      <c r="E21" s="12">
        <v>20200803</v>
      </c>
      <c r="F21" s="11">
        <v>107.666</v>
      </c>
      <c r="G21" s="11">
        <v>50</v>
      </c>
      <c r="H21" s="11">
        <v>5383.3</v>
      </c>
      <c r="I21" s="11">
        <f t="shared" si="0"/>
        <v>1116.7</v>
      </c>
      <c r="J21" s="18">
        <f t="shared" si="1"/>
        <v>0.207437816952427</v>
      </c>
      <c r="K21" s="11">
        <v>20201022</v>
      </c>
      <c r="L21" s="11">
        <v>130</v>
      </c>
      <c r="M21" s="11">
        <v>50</v>
      </c>
      <c r="N21" s="11">
        <v>6500</v>
      </c>
      <c r="O21" s="11">
        <f>N21-H21</f>
        <v>1116.7</v>
      </c>
      <c r="P21" s="18">
        <f>O17/H17</f>
        <v>0.202812731310141</v>
      </c>
    </row>
    <row r="22" spans="1:16">
      <c r="A22" s="13">
        <v>128063</v>
      </c>
      <c r="B22" s="13" t="s">
        <v>61</v>
      </c>
      <c r="C22" s="13" t="s">
        <v>42</v>
      </c>
      <c r="D22" s="13" t="s">
        <v>43</v>
      </c>
      <c r="E22" s="14">
        <v>20200817</v>
      </c>
      <c r="F22" s="13">
        <v>112.5</v>
      </c>
      <c r="G22" s="13">
        <v>50</v>
      </c>
      <c r="H22" s="13">
        <v>5630.63</v>
      </c>
      <c r="I22" s="13">
        <f t="shared" si="0"/>
        <v>875</v>
      </c>
      <c r="J22" s="19">
        <f t="shared" si="1"/>
        <v>0.155400017404802</v>
      </c>
      <c r="K22" s="13"/>
      <c r="L22" s="13"/>
      <c r="M22" s="13"/>
      <c r="N22" s="13"/>
      <c r="O22" s="13"/>
      <c r="P22" s="19"/>
    </row>
    <row r="23" spans="1:16">
      <c r="A23" s="13">
        <v>110064</v>
      </c>
      <c r="B23" s="13" t="s">
        <v>62</v>
      </c>
      <c r="C23" s="13" t="s">
        <v>27</v>
      </c>
      <c r="D23" s="13" t="s">
        <v>63</v>
      </c>
      <c r="E23" s="14">
        <v>20200817</v>
      </c>
      <c r="F23" s="13">
        <v>110.1</v>
      </c>
      <c r="G23" s="13">
        <v>50</v>
      </c>
      <c r="H23" s="13">
        <v>5501.1</v>
      </c>
      <c r="I23" s="13">
        <f t="shared" si="0"/>
        <v>995</v>
      </c>
      <c r="J23" s="19">
        <f t="shared" si="1"/>
        <v>0.180872916325826</v>
      </c>
      <c r="K23" s="13"/>
      <c r="L23" s="13"/>
      <c r="M23" s="13"/>
      <c r="N23" s="13"/>
      <c r="O23" s="13"/>
      <c r="P23" s="19"/>
    </row>
    <row r="24" spans="1:16">
      <c r="A24" s="11">
        <v>113559</v>
      </c>
      <c r="B24" s="11" t="s">
        <v>64</v>
      </c>
      <c r="C24" s="11" t="s">
        <v>65</v>
      </c>
      <c r="D24" s="11" t="s">
        <v>66</v>
      </c>
      <c r="E24" s="12">
        <v>20200817</v>
      </c>
      <c r="F24" s="11">
        <v>114.72</v>
      </c>
      <c r="G24" s="11">
        <v>50</v>
      </c>
      <c r="H24" s="11">
        <v>5737.15</v>
      </c>
      <c r="I24" s="11">
        <f t="shared" si="0"/>
        <v>764</v>
      </c>
      <c r="J24" s="18">
        <f t="shared" si="1"/>
        <v>0.133167164881518</v>
      </c>
      <c r="K24" s="11">
        <v>20210318</v>
      </c>
      <c r="L24" s="11">
        <v>130</v>
      </c>
      <c r="M24" s="11">
        <v>50</v>
      </c>
      <c r="N24" s="11">
        <v>6500</v>
      </c>
      <c r="O24" s="11">
        <f>N24-H24</f>
        <v>762.85</v>
      </c>
      <c r="P24" s="18">
        <f>O24/H24</f>
        <v>0.132966716923908</v>
      </c>
    </row>
    <row r="25" spans="1:16">
      <c r="A25" s="15">
        <v>123028</v>
      </c>
      <c r="B25" s="15" t="s">
        <v>67</v>
      </c>
      <c r="C25" s="15" t="s">
        <v>68</v>
      </c>
      <c r="D25" s="15" t="s">
        <v>69</v>
      </c>
      <c r="E25" s="16">
        <v>20200831</v>
      </c>
      <c r="F25" s="15">
        <v>112.6</v>
      </c>
      <c r="G25" s="15">
        <v>50</v>
      </c>
      <c r="H25" s="15">
        <v>5635.63</v>
      </c>
      <c r="I25" s="15">
        <f t="shared" si="0"/>
        <v>870</v>
      </c>
      <c r="J25" s="20">
        <f t="shared" si="1"/>
        <v>0.154374932350066</v>
      </c>
      <c r="K25" s="15"/>
      <c r="L25" s="15"/>
      <c r="M25" s="15"/>
      <c r="N25" s="15"/>
      <c r="O25" s="15"/>
      <c r="P25" s="20"/>
    </row>
    <row r="26" spans="1:16">
      <c r="A26" s="15">
        <v>123023</v>
      </c>
      <c r="B26" s="15" t="s">
        <v>70</v>
      </c>
      <c r="C26" s="15" t="s">
        <v>58</v>
      </c>
      <c r="D26" s="15" t="s">
        <v>71</v>
      </c>
      <c r="E26" s="16">
        <v>20200907</v>
      </c>
      <c r="F26" s="15">
        <v>107.5</v>
      </c>
      <c r="G26" s="15">
        <v>50</v>
      </c>
      <c r="H26" s="15">
        <v>5375</v>
      </c>
      <c r="I26" s="15">
        <f t="shared" si="0"/>
        <v>1125</v>
      </c>
      <c r="J26" s="20">
        <f t="shared" si="1"/>
        <v>0.209302325581395</v>
      </c>
      <c r="K26" s="15"/>
      <c r="L26" s="15"/>
      <c r="M26" s="15"/>
      <c r="N26" s="15"/>
      <c r="O26" s="15"/>
      <c r="P26" s="20"/>
    </row>
    <row r="27" spans="1:16">
      <c r="A27" s="15">
        <v>113568</v>
      </c>
      <c r="B27" s="15" t="s">
        <v>72</v>
      </c>
      <c r="C27" s="15" t="s">
        <v>65</v>
      </c>
      <c r="D27" s="15" t="s">
        <v>73</v>
      </c>
      <c r="E27" s="16">
        <v>20200921</v>
      </c>
      <c r="F27" s="15">
        <v>107.99</v>
      </c>
      <c r="G27" s="15">
        <v>50</v>
      </c>
      <c r="H27" s="15">
        <v>5400.58</v>
      </c>
      <c r="I27" s="15">
        <f t="shared" si="0"/>
        <v>1100.5</v>
      </c>
      <c r="J27" s="20">
        <f t="shared" si="1"/>
        <v>0.203774409415285</v>
      </c>
      <c r="K27" s="15"/>
      <c r="L27" s="15"/>
      <c r="M27" s="15"/>
      <c r="N27" s="15"/>
      <c r="O27" s="15"/>
      <c r="P27" s="20"/>
    </row>
    <row r="28" spans="1:16">
      <c r="A28" s="11">
        <v>128073</v>
      </c>
      <c r="B28" s="11" t="s">
        <v>41</v>
      </c>
      <c r="C28" s="11" t="s">
        <v>42</v>
      </c>
      <c r="D28" s="11" t="s">
        <v>43</v>
      </c>
      <c r="E28" s="12">
        <v>20200928</v>
      </c>
      <c r="F28" s="11">
        <v>110.997</v>
      </c>
      <c r="G28" s="11">
        <v>50</v>
      </c>
      <c r="H28" s="11">
        <v>5549.85</v>
      </c>
      <c r="I28" s="11">
        <f t="shared" si="0"/>
        <v>950.15</v>
      </c>
      <c r="J28" s="18">
        <f t="shared" si="1"/>
        <v>0.171202825301585</v>
      </c>
      <c r="K28" s="11">
        <v>20201021</v>
      </c>
      <c r="L28" s="11">
        <v>135</v>
      </c>
      <c r="M28" s="11">
        <v>50</v>
      </c>
      <c r="N28" s="11">
        <v>6750</v>
      </c>
      <c r="O28" s="11">
        <f>N28-H28</f>
        <v>1200.15</v>
      </c>
      <c r="P28" s="18">
        <f>O28/H28</f>
        <v>0.216249087813184</v>
      </c>
    </row>
    <row r="29" spans="1:16">
      <c r="A29" s="15">
        <v>128025</v>
      </c>
      <c r="B29" s="15" t="s">
        <v>74</v>
      </c>
      <c r="C29" s="15" t="s">
        <v>75</v>
      </c>
      <c r="D29" s="15" t="s">
        <v>76</v>
      </c>
      <c r="E29" s="16">
        <v>20200928</v>
      </c>
      <c r="F29" s="15">
        <v>106.871</v>
      </c>
      <c r="G29" s="15">
        <v>50</v>
      </c>
      <c r="H29" s="15">
        <v>5343.55</v>
      </c>
      <c r="I29" s="15">
        <f t="shared" si="0"/>
        <v>1156.45</v>
      </c>
      <c r="J29" s="20">
        <f t="shared" si="1"/>
        <v>0.216419795828616</v>
      </c>
      <c r="K29" s="15"/>
      <c r="L29" s="15"/>
      <c r="M29" s="15"/>
      <c r="N29" s="15"/>
      <c r="O29" s="15"/>
      <c r="P29" s="20"/>
    </row>
    <row r="30" spans="1:16">
      <c r="A30" s="15">
        <v>128057</v>
      </c>
      <c r="B30" s="15" t="s">
        <v>77</v>
      </c>
      <c r="C30" s="15" t="s">
        <v>78</v>
      </c>
      <c r="D30" s="15" t="s">
        <v>79</v>
      </c>
      <c r="E30" s="16">
        <v>20200928</v>
      </c>
      <c r="F30" s="15">
        <v>113.433</v>
      </c>
      <c r="G30" s="15">
        <v>50</v>
      </c>
      <c r="H30" s="15">
        <v>5671.65</v>
      </c>
      <c r="I30" s="15">
        <f t="shared" si="0"/>
        <v>828.35</v>
      </c>
      <c r="J30" s="20">
        <f t="shared" si="1"/>
        <v>0.14605097282096</v>
      </c>
      <c r="K30" s="15"/>
      <c r="L30" s="15"/>
      <c r="M30" s="15"/>
      <c r="N30" s="15"/>
      <c r="O30" s="15"/>
      <c r="P30" s="20"/>
    </row>
    <row r="31" spans="1:16">
      <c r="A31" s="11">
        <v>128082</v>
      </c>
      <c r="B31" s="11" t="s">
        <v>80</v>
      </c>
      <c r="C31" s="11" t="s">
        <v>81</v>
      </c>
      <c r="D31" s="11" t="s">
        <v>82</v>
      </c>
      <c r="E31" s="12">
        <v>20201026</v>
      </c>
      <c r="F31" s="11">
        <v>113.259</v>
      </c>
      <c r="G31" s="11">
        <v>50</v>
      </c>
      <c r="H31" s="11">
        <v>5662.95</v>
      </c>
      <c r="I31" s="11">
        <f t="shared" si="0"/>
        <v>837.05</v>
      </c>
      <c r="J31" s="18">
        <f t="shared" si="1"/>
        <v>0.147811652937073</v>
      </c>
      <c r="K31" s="11">
        <v>20201126</v>
      </c>
      <c r="L31" s="11">
        <v>131</v>
      </c>
      <c r="M31" s="11">
        <v>50</v>
      </c>
      <c r="N31" s="11">
        <v>6550</v>
      </c>
      <c r="O31" s="11">
        <f>N31-H31</f>
        <v>887.05</v>
      </c>
      <c r="P31" s="18">
        <f>O31/H31</f>
        <v>0.156640973344282</v>
      </c>
    </row>
    <row r="32" spans="1:16">
      <c r="A32" s="15">
        <v>113570</v>
      </c>
      <c r="B32" s="15" t="s">
        <v>83</v>
      </c>
      <c r="C32" s="15" t="s">
        <v>65</v>
      </c>
      <c r="D32" s="15" t="s">
        <v>65</v>
      </c>
      <c r="E32" s="16">
        <v>20201026</v>
      </c>
      <c r="F32" s="15">
        <v>109.84</v>
      </c>
      <c r="G32" s="15">
        <v>50</v>
      </c>
      <c r="H32" s="15">
        <v>5492</v>
      </c>
      <c r="I32" s="15">
        <f t="shared" si="0"/>
        <v>1008</v>
      </c>
      <c r="J32" s="20">
        <f t="shared" si="1"/>
        <v>0.18353969410051</v>
      </c>
      <c r="K32" s="15"/>
      <c r="L32" s="15"/>
      <c r="M32" s="15"/>
      <c r="N32" s="15"/>
      <c r="O32" s="15"/>
      <c r="P32" s="20"/>
    </row>
    <row r="33" spans="1:16">
      <c r="A33" s="15">
        <v>113524</v>
      </c>
      <c r="B33" s="15" t="s">
        <v>84</v>
      </c>
      <c r="C33" s="15" t="s">
        <v>45</v>
      </c>
      <c r="D33" s="15" t="s">
        <v>20</v>
      </c>
      <c r="E33" s="16">
        <v>20201026</v>
      </c>
      <c r="F33" s="15">
        <v>111.51</v>
      </c>
      <c r="G33" s="15">
        <v>50</v>
      </c>
      <c r="H33" s="15">
        <v>5575.5</v>
      </c>
      <c r="I33" s="15">
        <f t="shared" si="0"/>
        <v>924.5</v>
      </c>
      <c r="J33" s="20">
        <f t="shared" si="1"/>
        <v>0.165814725136759</v>
      </c>
      <c r="K33" s="15"/>
      <c r="L33" s="15"/>
      <c r="M33" s="15"/>
      <c r="N33" s="15"/>
      <c r="O33" s="15"/>
      <c r="P33" s="20"/>
    </row>
    <row r="34" spans="1:16">
      <c r="A34" s="11">
        <v>128094</v>
      </c>
      <c r="B34" s="11" t="s">
        <v>85</v>
      </c>
      <c r="C34" s="11" t="s">
        <v>45</v>
      </c>
      <c r="D34" s="11" t="s">
        <v>20</v>
      </c>
      <c r="E34" s="12">
        <v>20201026</v>
      </c>
      <c r="F34" s="11">
        <v>114.81</v>
      </c>
      <c r="G34" s="11">
        <v>50</v>
      </c>
      <c r="H34" s="11">
        <v>5470.5</v>
      </c>
      <c r="I34" s="11">
        <f t="shared" si="0"/>
        <v>759.5</v>
      </c>
      <c r="J34" s="18">
        <f t="shared" si="1"/>
        <v>0.138835572616763</v>
      </c>
      <c r="K34" s="11">
        <v>20201027</v>
      </c>
      <c r="L34" s="11">
        <v>130.417</v>
      </c>
      <c r="M34" s="11">
        <v>50</v>
      </c>
      <c r="N34" s="11">
        <v>6520.85</v>
      </c>
      <c r="O34" s="11">
        <f>N34-H34</f>
        <v>1050.35</v>
      </c>
      <c r="P34" s="18">
        <f>O34/H34</f>
        <v>0.192002559181062</v>
      </c>
    </row>
    <row r="35" spans="1:16">
      <c r="A35" s="15">
        <v>128094</v>
      </c>
      <c r="B35" s="15" t="s">
        <v>85</v>
      </c>
      <c r="C35" s="15" t="s">
        <v>45</v>
      </c>
      <c r="D35" s="15" t="s">
        <v>20</v>
      </c>
      <c r="E35" s="16">
        <v>20201111</v>
      </c>
      <c r="F35" s="15">
        <v>111.586</v>
      </c>
      <c r="G35" s="15">
        <v>50</v>
      </c>
      <c r="H35" s="15">
        <v>5579.3</v>
      </c>
      <c r="I35" s="15">
        <f t="shared" si="0"/>
        <v>920.7</v>
      </c>
      <c r="J35" s="20">
        <f t="shared" si="1"/>
        <v>0.165020701521696</v>
      </c>
      <c r="K35" s="15"/>
      <c r="L35" s="15"/>
      <c r="M35" s="15"/>
      <c r="N35" s="15"/>
      <c r="O35" s="15"/>
      <c r="P35" s="20"/>
    </row>
    <row r="36" spans="1:16">
      <c r="A36" s="15">
        <v>128018</v>
      </c>
      <c r="B36" s="15" t="s">
        <v>86</v>
      </c>
      <c r="C36" s="15" t="s">
        <v>65</v>
      </c>
      <c r="D36" s="15" t="s">
        <v>87</v>
      </c>
      <c r="E36" s="16">
        <v>20201116</v>
      </c>
      <c r="F36" s="15">
        <v>107.281</v>
      </c>
      <c r="G36" s="15">
        <v>50</v>
      </c>
      <c r="H36" s="15">
        <v>5364.05</v>
      </c>
      <c r="I36" s="15">
        <f t="shared" si="0"/>
        <v>1135.95</v>
      </c>
      <c r="J36" s="20">
        <f t="shared" si="1"/>
        <v>0.211770956646564</v>
      </c>
      <c r="K36" s="15"/>
      <c r="L36" s="15"/>
      <c r="M36" s="15"/>
      <c r="N36" s="15"/>
      <c r="O36" s="15"/>
      <c r="P36" s="20"/>
    </row>
    <row r="37" spans="1:16">
      <c r="A37" s="15">
        <v>128093</v>
      </c>
      <c r="B37" s="15" t="s">
        <v>16</v>
      </c>
      <c r="C37" s="15" t="s">
        <v>17</v>
      </c>
      <c r="D37" s="15" t="s">
        <v>17</v>
      </c>
      <c r="E37" s="16">
        <v>20201123</v>
      </c>
      <c r="F37" s="15">
        <v>111.14</v>
      </c>
      <c r="G37" s="15">
        <v>50</v>
      </c>
      <c r="H37" s="15">
        <v>5557</v>
      </c>
      <c r="I37" s="15">
        <f t="shared" si="0"/>
        <v>943</v>
      </c>
      <c r="J37" s="20">
        <f t="shared" si="1"/>
        <v>0.169695879071441</v>
      </c>
      <c r="K37" s="15"/>
      <c r="L37" s="15"/>
      <c r="M37" s="15"/>
      <c r="N37" s="15"/>
      <c r="O37" s="15"/>
      <c r="P37" s="20"/>
    </row>
    <row r="38" spans="1:16">
      <c r="A38" s="15">
        <v>113033</v>
      </c>
      <c r="B38" s="15" t="s">
        <v>88</v>
      </c>
      <c r="C38" s="15" t="s">
        <v>89</v>
      </c>
      <c r="D38" s="15" t="s">
        <v>90</v>
      </c>
      <c r="E38" s="16">
        <v>20201140</v>
      </c>
      <c r="F38" s="15">
        <v>109.464</v>
      </c>
      <c r="G38" s="15">
        <v>50</v>
      </c>
      <c r="H38" s="15">
        <v>5473.2</v>
      </c>
      <c r="I38" s="15">
        <f t="shared" si="0"/>
        <v>1026.8</v>
      </c>
      <c r="J38" s="20">
        <f t="shared" si="1"/>
        <v>0.18760505737046</v>
      </c>
      <c r="K38" s="15"/>
      <c r="L38" s="15"/>
      <c r="M38" s="15"/>
      <c r="N38" s="15"/>
      <c r="O38" s="15"/>
      <c r="P38" s="20"/>
    </row>
    <row r="39" spans="1:16">
      <c r="A39" s="15">
        <v>128082</v>
      </c>
      <c r="B39" s="15" t="s">
        <v>80</v>
      </c>
      <c r="C39" s="15" t="s">
        <v>81</v>
      </c>
      <c r="D39" s="15" t="s">
        <v>82</v>
      </c>
      <c r="E39" s="16">
        <v>20201207</v>
      </c>
      <c r="F39" s="15">
        <v>114.589</v>
      </c>
      <c r="G39" s="15">
        <v>50</v>
      </c>
      <c r="H39" s="15">
        <f>G39*F39</f>
        <v>5729.45</v>
      </c>
      <c r="I39" s="15">
        <f t="shared" si="0"/>
        <v>770.55</v>
      </c>
      <c r="J39" s="20">
        <f t="shared" si="1"/>
        <v>0.134489348890382</v>
      </c>
      <c r="K39" s="15"/>
      <c r="L39" s="15"/>
      <c r="M39" s="15"/>
      <c r="N39" s="15"/>
      <c r="O39" s="15"/>
      <c r="P39" s="20"/>
    </row>
    <row r="40" spans="1:16">
      <c r="A40" s="15">
        <v>128026</v>
      </c>
      <c r="B40" s="15" t="s">
        <v>91</v>
      </c>
      <c r="C40" s="15" t="s">
        <v>92</v>
      </c>
      <c r="D40" s="15" t="s">
        <v>93</v>
      </c>
      <c r="E40" s="16">
        <v>20201215</v>
      </c>
      <c r="F40" s="15">
        <v>103.998</v>
      </c>
      <c r="G40" s="15">
        <v>50</v>
      </c>
      <c r="H40" s="15">
        <v>5199.9</v>
      </c>
      <c r="I40" s="15">
        <f t="shared" si="0"/>
        <v>1300.1</v>
      </c>
      <c r="J40" s="20">
        <f t="shared" si="1"/>
        <v>0.250024038923825</v>
      </c>
      <c r="K40" s="15"/>
      <c r="L40" s="15"/>
      <c r="M40" s="15"/>
      <c r="N40" s="15"/>
      <c r="O40" s="15"/>
      <c r="P40" s="20"/>
    </row>
    <row r="41" spans="1:16">
      <c r="A41" s="15">
        <v>128085</v>
      </c>
      <c r="B41" s="15" t="s">
        <v>21</v>
      </c>
      <c r="C41" s="15" t="s">
        <v>17</v>
      </c>
      <c r="D41" s="15" t="s">
        <v>17</v>
      </c>
      <c r="E41" s="16">
        <v>20201215</v>
      </c>
      <c r="F41" s="15">
        <v>81.5</v>
      </c>
      <c r="G41" s="15">
        <v>50</v>
      </c>
      <c r="H41" s="15">
        <v>4079.08</v>
      </c>
      <c r="I41" s="15">
        <f t="shared" si="0"/>
        <v>2425</v>
      </c>
      <c r="J41" s="20">
        <f t="shared" si="1"/>
        <v>0.594496798297655</v>
      </c>
      <c r="K41" s="15"/>
      <c r="L41" s="15"/>
      <c r="M41" s="15"/>
      <c r="N41" s="15"/>
      <c r="O41" s="15"/>
      <c r="P41" s="20"/>
    </row>
    <row r="42" spans="1:16">
      <c r="A42" s="15">
        <v>113542</v>
      </c>
      <c r="B42" s="15" t="s">
        <v>94</v>
      </c>
      <c r="C42" s="15" t="s">
        <v>42</v>
      </c>
      <c r="D42" s="15" t="s">
        <v>43</v>
      </c>
      <c r="E42" s="16">
        <v>20201221</v>
      </c>
      <c r="F42" s="15">
        <v>114.69</v>
      </c>
      <c r="G42" s="15">
        <v>50</v>
      </c>
      <c r="H42" s="15">
        <v>5734.5</v>
      </c>
      <c r="I42" s="15">
        <f t="shared" si="0"/>
        <v>765.5</v>
      </c>
      <c r="J42" s="20">
        <f t="shared" si="1"/>
        <v>0.133490278141076</v>
      </c>
      <c r="K42" s="15"/>
      <c r="L42" s="15"/>
      <c r="M42" s="15"/>
      <c r="N42" s="15"/>
      <c r="O42" s="15"/>
      <c r="P42" s="20"/>
    </row>
    <row r="43" spans="1:16">
      <c r="A43" s="15">
        <v>123049</v>
      </c>
      <c r="B43" s="15" t="s">
        <v>95</v>
      </c>
      <c r="C43" s="15" t="s">
        <v>68</v>
      </c>
      <c r="D43" s="15" t="s">
        <v>69</v>
      </c>
      <c r="E43" s="16">
        <v>20210104</v>
      </c>
      <c r="F43" s="15">
        <v>111</v>
      </c>
      <c r="G43" s="15">
        <v>20</v>
      </c>
      <c r="H43" s="15">
        <v>2220</v>
      </c>
      <c r="I43" s="15">
        <f t="shared" si="0"/>
        <v>380</v>
      </c>
      <c r="J43" s="20">
        <f t="shared" si="1"/>
        <v>0.171171171171171</v>
      </c>
      <c r="K43" s="15"/>
      <c r="L43" s="15"/>
      <c r="M43" s="15"/>
      <c r="N43" s="15"/>
      <c r="O43" s="15"/>
      <c r="P43" s="20"/>
    </row>
    <row r="44" spans="1:16">
      <c r="A44" s="15">
        <v>128105</v>
      </c>
      <c r="B44" s="15" t="s">
        <v>96</v>
      </c>
      <c r="C44" s="15" t="s">
        <v>68</v>
      </c>
      <c r="D44" s="15" t="s">
        <v>69</v>
      </c>
      <c r="E44" s="16">
        <v>20210104</v>
      </c>
      <c r="F44" s="15">
        <v>107.988</v>
      </c>
      <c r="G44" s="15">
        <v>30</v>
      </c>
      <c r="H44" s="15">
        <v>3239.64</v>
      </c>
      <c r="I44" s="15">
        <f t="shared" si="0"/>
        <v>660.36</v>
      </c>
      <c r="J44" s="20">
        <f t="shared" si="1"/>
        <v>0.203837463421862</v>
      </c>
      <c r="K44" s="15"/>
      <c r="L44" s="15"/>
      <c r="M44" s="15"/>
      <c r="N44" s="15"/>
      <c r="O44" s="15"/>
      <c r="P44" s="20"/>
    </row>
    <row r="45" spans="1:16">
      <c r="A45" s="15">
        <v>110060</v>
      </c>
      <c r="B45" s="15" t="s">
        <v>97</v>
      </c>
      <c r="C45" s="15" t="s">
        <v>27</v>
      </c>
      <c r="D45" s="15" t="s">
        <v>98</v>
      </c>
      <c r="E45" s="16">
        <v>20210104</v>
      </c>
      <c r="F45" s="15">
        <v>110.6</v>
      </c>
      <c r="G45" s="15">
        <v>30</v>
      </c>
      <c r="H45" s="15">
        <v>3318</v>
      </c>
      <c r="I45" s="15">
        <f t="shared" si="0"/>
        <v>582</v>
      </c>
      <c r="J45" s="20">
        <f t="shared" si="1"/>
        <v>0.175406871609403</v>
      </c>
      <c r="K45" s="15"/>
      <c r="L45" s="15"/>
      <c r="M45" s="15"/>
      <c r="N45" s="15"/>
      <c r="O45" s="15"/>
      <c r="P45" s="20"/>
    </row>
    <row r="46" spans="1:16">
      <c r="A46" s="15">
        <v>128018</v>
      </c>
      <c r="B46" s="15" t="s">
        <v>86</v>
      </c>
      <c r="C46" s="15" t="s">
        <v>65</v>
      </c>
      <c r="D46" s="15" t="s">
        <v>87</v>
      </c>
      <c r="E46" s="16">
        <v>20210118</v>
      </c>
      <c r="F46" s="15">
        <v>98.9</v>
      </c>
      <c r="G46" s="15">
        <v>20</v>
      </c>
      <c r="H46" s="15">
        <v>1978</v>
      </c>
      <c r="I46" s="15">
        <f t="shared" si="0"/>
        <v>622</v>
      </c>
      <c r="J46" s="20">
        <f t="shared" si="1"/>
        <v>0.314459049544995</v>
      </c>
      <c r="K46" s="15"/>
      <c r="L46" s="15"/>
      <c r="M46" s="15"/>
      <c r="N46" s="15"/>
      <c r="O46" s="15"/>
      <c r="P46" s="20"/>
    </row>
    <row r="47" spans="1:16">
      <c r="A47" s="15">
        <v>113534</v>
      </c>
      <c r="B47" s="15" t="s">
        <v>35</v>
      </c>
      <c r="C47" s="15" t="s">
        <v>23</v>
      </c>
      <c r="D47" s="15" t="s">
        <v>36</v>
      </c>
      <c r="E47" s="16">
        <v>20210119</v>
      </c>
      <c r="F47" s="15">
        <v>97.8</v>
      </c>
      <c r="G47" s="15">
        <v>30</v>
      </c>
      <c r="H47" s="15">
        <v>2934</v>
      </c>
      <c r="I47" s="15">
        <f t="shared" si="0"/>
        <v>966</v>
      </c>
      <c r="J47" s="20">
        <f t="shared" si="1"/>
        <v>0.329243353783231</v>
      </c>
      <c r="K47" s="15"/>
      <c r="L47" s="15"/>
      <c r="M47" s="15"/>
      <c r="N47" s="15"/>
      <c r="O47" s="15"/>
      <c r="P47" s="20"/>
    </row>
    <row r="48" spans="1:16">
      <c r="A48" s="15">
        <v>128100</v>
      </c>
      <c r="B48" s="15" t="s">
        <v>99</v>
      </c>
      <c r="C48" s="15" t="s">
        <v>50</v>
      </c>
      <c r="D48" s="15" t="s">
        <v>100</v>
      </c>
      <c r="E48" s="16">
        <v>20210119</v>
      </c>
      <c r="F48" s="15">
        <v>95.414</v>
      </c>
      <c r="G48" s="15">
        <v>20</v>
      </c>
      <c r="H48" s="15">
        <v>1858.9</v>
      </c>
      <c r="I48" s="15">
        <f t="shared" si="0"/>
        <v>691.72</v>
      </c>
      <c r="J48" s="20">
        <f t="shared" si="1"/>
        <v>0.372112539674001</v>
      </c>
      <c r="K48" s="15"/>
      <c r="L48" s="15"/>
      <c r="M48" s="15"/>
      <c r="N48" s="15"/>
      <c r="O48" s="15"/>
      <c r="P48" s="20"/>
    </row>
    <row r="49" spans="1:16">
      <c r="A49" s="15">
        <v>128042</v>
      </c>
      <c r="B49" s="15" t="s">
        <v>57</v>
      </c>
      <c r="C49" s="15" t="s">
        <v>58</v>
      </c>
      <c r="D49" s="15" t="s">
        <v>59</v>
      </c>
      <c r="E49" s="16">
        <v>20210119</v>
      </c>
      <c r="F49" s="15">
        <v>100.394</v>
      </c>
      <c r="G49" s="15">
        <v>20</v>
      </c>
      <c r="H49" s="15">
        <v>2007.88</v>
      </c>
      <c r="I49" s="15">
        <f t="shared" ref="I49:I80" si="2">(130-F49)*G49</f>
        <v>592.12</v>
      </c>
      <c r="J49" s="20">
        <f t="shared" ref="J49:J80" si="3">I49/H49</f>
        <v>0.294898101480168</v>
      </c>
      <c r="K49" s="15"/>
      <c r="L49" s="15"/>
      <c r="M49" s="15"/>
      <c r="N49" s="15"/>
      <c r="O49" s="15"/>
      <c r="P49" s="20"/>
    </row>
    <row r="50" spans="1:16">
      <c r="A50" s="15">
        <v>113524</v>
      </c>
      <c r="B50" s="15" t="s">
        <v>84</v>
      </c>
      <c r="C50" s="15" t="s">
        <v>45</v>
      </c>
      <c r="D50" s="15" t="s">
        <v>20</v>
      </c>
      <c r="E50" s="16">
        <v>20210122</v>
      </c>
      <c r="F50" s="15">
        <v>98.64</v>
      </c>
      <c r="G50" s="15">
        <v>20</v>
      </c>
      <c r="H50" s="15">
        <v>1972.8</v>
      </c>
      <c r="I50" s="15">
        <f t="shared" si="2"/>
        <v>627.2</v>
      </c>
      <c r="J50" s="20">
        <f t="shared" si="3"/>
        <v>0.317923763179238</v>
      </c>
      <c r="K50" s="15"/>
      <c r="L50" s="15"/>
      <c r="M50" s="15"/>
      <c r="N50" s="15"/>
      <c r="O50" s="15"/>
      <c r="P50" s="20"/>
    </row>
    <row r="51" spans="1:16">
      <c r="A51" s="15">
        <v>128071</v>
      </c>
      <c r="B51" s="15" t="s">
        <v>38</v>
      </c>
      <c r="C51" s="15" t="s">
        <v>39</v>
      </c>
      <c r="D51" s="15" t="s">
        <v>40</v>
      </c>
      <c r="E51" s="16">
        <v>20210125</v>
      </c>
      <c r="F51" s="15">
        <v>107.431</v>
      </c>
      <c r="G51" s="15">
        <v>20</v>
      </c>
      <c r="H51" s="15">
        <v>2148.62</v>
      </c>
      <c r="I51" s="15">
        <f t="shared" si="2"/>
        <v>451.38</v>
      </c>
      <c r="J51" s="20">
        <f t="shared" si="3"/>
        <v>0.210079027468794</v>
      </c>
      <c r="K51" s="15"/>
      <c r="L51" s="15"/>
      <c r="M51" s="15"/>
      <c r="N51" s="15"/>
      <c r="O51" s="15"/>
      <c r="P51" s="20"/>
    </row>
    <row r="52" spans="1:16">
      <c r="A52" s="15">
        <v>113030</v>
      </c>
      <c r="B52" s="15" t="s">
        <v>101</v>
      </c>
      <c r="C52" s="15" t="s">
        <v>39</v>
      </c>
      <c r="D52" s="15" t="s">
        <v>40</v>
      </c>
      <c r="E52" s="16">
        <v>20210125</v>
      </c>
      <c r="F52" s="15">
        <v>108.07</v>
      </c>
      <c r="G52" s="15">
        <v>20</v>
      </c>
      <c r="H52" s="15">
        <v>2161.4</v>
      </c>
      <c r="I52" s="15">
        <f t="shared" si="2"/>
        <v>438.6</v>
      </c>
      <c r="J52" s="20">
        <f t="shared" si="3"/>
        <v>0.202924030720829</v>
      </c>
      <c r="K52" s="15"/>
      <c r="L52" s="15"/>
      <c r="M52" s="15"/>
      <c r="N52" s="15"/>
      <c r="O52" s="15"/>
      <c r="P52" s="20"/>
    </row>
    <row r="53" spans="1:16">
      <c r="A53" s="15">
        <v>110071</v>
      </c>
      <c r="B53" s="15" t="s">
        <v>102</v>
      </c>
      <c r="C53" s="15" t="s">
        <v>103</v>
      </c>
      <c r="D53" s="15" t="s">
        <v>103</v>
      </c>
      <c r="E53" s="16">
        <v>20210201</v>
      </c>
      <c r="F53" s="15">
        <v>93.705</v>
      </c>
      <c r="G53" s="15">
        <v>20</v>
      </c>
      <c r="H53" s="15">
        <v>1874.1</v>
      </c>
      <c r="I53" s="15">
        <f t="shared" si="2"/>
        <v>725.9</v>
      </c>
      <c r="J53" s="20">
        <f t="shared" si="3"/>
        <v>0.387332586308095</v>
      </c>
      <c r="K53" s="15"/>
      <c r="L53" s="15"/>
      <c r="M53" s="15"/>
      <c r="N53" s="15"/>
      <c r="O53" s="15"/>
      <c r="P53" s="20"/>
    </row>
    <row r="54" spans="1:16">
      <c r="A54" s="15">
        <v>113024</v>
      </c>
      <c r="B54" s="15" t="s">
        <v>104</v>
      </c>
      <c r="C54" s="15" t="s">
        <v>27</v>
      </c>
      <c r="D54" s="15" t="s">
        <v>56</v>
      </c>
      <c r="E54" s="16">
        <v>20210201</v>
      </c>
      <c r="F54" s="15">
        <v>104</v>
      </c>
      <c r="G54" s="15">
        <v>20</v>
      </c>
      <c r="H54" s="15">
        <v>2080</v>
      </c>
      <c r="I54" s="15">
        <f t="shared" si="2"/>
        <v>520</v>
      </c>
      <c r="J54" s="20">
        <f t="shared" si="3"/>
        <v>0.25</v>
      </c>
      <c r="K54" s="15"/>
      <c r="L54" s="15"/>
      <c r="M54" s="15"/>
      <c r="N54" s="15"/>
      <c r="O54" s="15"/>
      <c r="P54" s="20"/>
    </row>
    <row r="55" spans="1:16">
      <c r="A55" s="15">
        <v>128105</v>
      </c>
      <c r="B55" s="15" t="s">
        <v>96</v>
      </c>
      <c r="C55" s="15" t="s">
        <v>68</v>
      </c>
      <c r="D55" s="15" t="s">
        <v>69</v>
      </c>
      <c r="E55" s="16">
        <v>20210201</v>
      </c>
      <c r="F55" s="15">
        <v>97.351</v>
      </c>
      <c r="G55" s="15">
        <v>20</v>
      </c>
      <c r="H55" s="15">
        <v>1947.01</v>
      </c>
      <c r="I55" s="15">
        <f t="shared" si="2"/>
        <v>652.98</v>
      </c>
      <c r="J55" s="20">
        <f t="shared" si="3"/>
        <v>0.335375781326239</v>
      </c>
      <c r="K55" s="15"/>
      <c r="L55" s="15"/>
      <c r="M55" s="15"/>
      <c r="N55" s="15"/>
      <c r="O55" s="15"/>
      <c r="P55" s="20"/>
    </row>
    <row r="56" spans="1:16">
      <c r="A56" s="15">
        <v>113505</v>
      </c>
      <c r="B56" s="15" t="s">
        <v>105</v>
      </c>
      <c r="C56" s="15" t="s">
        <v>58</v>
      </c>
      <c r="D56" s="15" t="s">
        <v>59</v>
      </c>
      <c r="E56" s="16">
        <v>20210201</v>
      </c>
      <c r="F56" s="15">
        <v>100.63</v>
      </c>
      <c r="G56" s="15">
        <v>20</v>
      </c>
      <c r="H56" s="15">
        <v>2012.6</v>
      </c>
      <c r="I56" s="15">
        <f t="shared" si="2"/>
        <v>587.4</v>
      </c>
      <c r="J56" s="20">
        <f t="shared" si="3"/>
        <v>0.291861273973964</v>
      </c>
      <c r="K56" s="15"/>
      <c r="L56" s="15"/>
      <c r="M56" s="15"/>
      <c r="N56" s="15"/>
      <c r="O56" s="15"/>
      <c r="P56" s="20"/>
    </row>
    <row r="57" spans="1:16">
      <c r="A57" s="15">
        <v>128081</v>
      </c>
      <c r="B57" s="15" t="s">
        <v>22</v>
      </c>
      <c r="C57" s="15" t="s">
        <v>23</v>
      </c>
      <c r="D57" s="15" t="s">
        <v>24</v>
      </c>
      <c r="E57" s="16">
        <v>20210201</v>
      </c>
      <c r="F57" s="15">
        <v>95.837</v>
      </c>
      <c r="G57" s="15">
        <v>20</v>
      </c>
      <c r="H57" s="15">
        <v>1916.74</v>
      </c>
      <c r="I57" s="15">
        <f t="shared" si="2"/>
        <v>683.26</v>
      </c>
      <c r="J57" s="20">
        <f t="shared" si="3"/>
        <v>0.35646983941484</v>
      </c>
      <c r="K57" s="15"/>
      <c r="L57" s="15"/>
      <c r="M57" s="15"/>
      <c r="N57" s="15"/>
      <c r="O57" s="15"/>
      <c r="P57" s="20"/>
    </row>
    <row r="58" spans="1:16">
      <c r="A58" s="15">
        <v>128083</v>
      </c>
      <c r="B58" s="15" t="s">
        <v>106</v>
      </c>
      <c r="C58" s="15" t="s">
        <v>81</v>
      </c>
      <c r="D58" s="15" t="s">
        <v>107</v>
      </c>
      <c r="E58" s="16">
        <v>20210208</v>
      </c>
      <c r="F58" s="15">
        <v>98.789</v>
      </c>
      <c r="G58" s="15">
        <v>20</v>
      </c>
      <c r="H58" s="15">
        <v>1975.78</v>
      </c>
      <c r="I58" s="15">
        <f t="shared" si="2"/>
        <v>624.22</v>
      </c>
      <c r="J58" s="20">
        <f t="shared" si="3"/>
        <v>0.315935984775633</v>
      </c>
      <c r="K58" s="15"/>
      <c r="L58" s="15"/>
      <c r="M58" s="15"/>
      <c r="N58" s="15"/>
      <c r="O58" s="15"/>
      <c r="P58" s="20"/>
    </row>
    <row r="59" spans="1:16">
      <c r="A59" s="15">
        <v>110051</v>
      </c>
      <c r="B59" s="15" t="s">
        <v>108</v>
      </c>
      <c r="C59" s="15" t="s">
        <v>53</v>
      </c>
      <c r="D59" s="15" t="s">
        <v>54</v>
      </c>
      <c r="E59" s="16">
        <v>20210208</v>
      </c>
      <c r="F59" s="15">
        <v>106.47</v>
      </c>
      <c r="G59" s="15">
        <v>20</v>
      </c>
      <c r="H59" s="15">
        <v>2129.4</v>
      </c>
      <c r="I59" s="15">
        <f t="shared" si="2"/>
        <v>470.6</v>
      </c>
      <c r="J59" s="20">
        <f t="shared" si="3"/>
        <v>0.221001221001221</v>
      </c>
      <c r="K59" s="15"/>
      <c r="L59" s="15"/>
      <c r="M59" s="15"/>
      <c r="N59" s="15"/>
      <c r="O59" s="15"/>
      <c r="P59" s="20"/>
    </row>
    <row r="60" spans="1:16">
      <c r="A60" s="15">
        <v>113549</v>
      </c>
      <c r="B60" s="15" t="s">
        <v>60</v>
      </c>
      <c r="C60" s="15" t="s">
        <v>58</v>
      </c>
      <c r="D60" s="15" t="s">
        <v>59</v>
      </c>
      <c r="E60" s="16">
        <v>20210208</v>
      </c>
      <c r="F60" s="15">
        <v>90.6</v>
      </c>
      <c r="G60" s="15">
        <v>20</v>
      </c>
      <c r="H60" s="15">
        <v>1812</v>
      </c>
      <c r="I60" s="15">
        <f t="shared" si="2"/>
        <v>788</v>
      </c>
      <c r="J60" s="20">
        <f t="shared" si="3"/>
        <v>0.434878587196468</v>
      </c>
      <c r="K60" s="15"/>
      <c r="L60" s="15"/>
      <c r="M60" s="15"/>
      <c r="N60" s="15"/>
      <c r="O60" s="15"/>
      <c r="P60" s="20"/>
    </row>
    <row r="61" spans="1:16">
      <c r="A61" s="15">
        <v>113563</v>
      </c>
      <c r="B61" s="15" t="s">
        <v>109</v>
      </c>
      <c r="C61" s="15" t="s">
        <v>75</v>
      </c>
      <c r="D61" s="15" t="s">
        <v>110</v>
      </c>
      <c r="E61" s="16">
        <v>20210222</v>
      </c>
      <c r="F61" s="15">
        <v>104.15</v>
      </c>
      <c r="G61" s="15">
        <v>20</v>
      </c>
      <c r="H61" s="15">
        <v>2083</v>
      </c>
      <c r="I61" s="15">
        <f t="shared" si="2"/>
        <v>517</v>
      </c>
      <c r="J61" s="20">
        <f t="shared" si="3"/>
        <v>0.248199711953913</v>
      </c>
      <c r="K61" s="15"/>
      <c r="L61" s="15"/>
      <c r="M61" s="15"/>
      <c r="N61" s="15"/>
      <c r="O61" s="15"/>
      <c r="P61" s="20"/>
    </row>
    <row r="62" spans="1:16">
      <c r="A62" s="15">
        <v>110068</v>
      </c>
      <c r="B62" s="15" t="s">
        <v>111</v>
      </c>
      <c r="C62" s="15" t="s">
        <v>68</v>
      </c>
      <c r="D62" s="15" t="s">
        <v>69</v>
      </c>
      <c r="E62" s="16">
        <v>20210301</v>
      </c>
      <c r="F62" s="15">
        <v>99.78</v>
      </c>
      <c r="G62" s="15">
        <v>20</v>
      </c>
      <c r="H62" s="15">
        <v>1995.6</v>
      </c>
      <c r="I62" s="15">
        <f t="shared" si="2"/>
        <v>604.4</v>
      </c>
      <c r="J62" s="20">
        <f t="shared" si="3"/>
        <v>0.30286630587292</v>
      </c>
      <c r="K62" s="15"/>
      <c r="L62" s="15"/>
      <c r="M62" s="15"/>
      <c r="N62" s="15"/>
      <c r="O62" s="15"/>
      <c r="P62" s="20"/>
    </row>
    <row r="63" spans="1:16">
      <c r="A63" s="15">
        <v>113039</v>
      </c>
      <c r="B63" s="15" t="s">
        <v>112</v>
      </c>
      <c r="C63" s="15" t="s">
        <v>58</v>
      </c>
      <c r="D63" s="15" t="s">
        <v>113</v>
      </c>
      <c r="E63" s="16">
        <v>20210308</v>
      </c>
      <c r="F63" s="15">
        <v>101.96</v>
      </c>
      <c r="G63" s="15">
        <v>20</v>
      </c>
      <c r="H63" s="15">
        <v>2039.2</v>
      </c>
      <c r="I63" s="15">
        <f t="shared" si="2"/>
        <v>560.8</v>
      </c>
      <c r="J63" s="20">
        <f t="shared" si="3"/>
        <v>0.275009807767752</v>
      </c>
      <c r="K63" s="15"/>
      <c r="L63" s="15"/>
      <c r="M63" s="15"/>
      <c r="N63" s="15"/>
      <c r="O63" s="15"/>
      <c r="P63" s="20"/>
    </row>
    <row r="64" spans="1:16">
      <c r="A64" s="15">
        <v>110074</v>
      </c>
      <c r="B64" s="15" t="s">
        <v>114</v>
      </c>
      <c r="C64" s="15" t="s">
        <v>81</v>
      </c>
      <c r="D64" s="15" t="s">
        <v>107</v>
      </c>
      <c r="E64" s="16">
        <v>20210308</v>
      </c>
      <c r="F64" s="15">
        <v>102.86</v>
      </c>
      <c r="G64" s="15">
        <v>20</v>
      </c>
      <c r="H64" s="15">
        <v>2057.2</v>
      </c>
      <c r="I64" s="15">
        <f t="shared" si="2"/>
        <v>542.8</v>
      </c>
      <c r="J64" s="20">
        <f t="shared" si="3"/>
        <v>0.263853781839393</v>
      </c>
      <c r="K64" s="15"/>
      <c r="L64" s="15"/>
      <c r="M64" s="15"/>
      <c r="N64" s="15"/>
      <c r="O64" s="15"/>
      <c r="P64" s="20"/>
    </row>
    <row r="65" spans="1:16">
      <c r="A65" s="15">
        <v>127020</v>
      </c>
      <c r="B65" s="15" t="s">
        <v>115</v>
      </c>
      <c r="C65" s="15" t="s">
        <v>23</v>
      </c>
      <c r="D65" s="15" t="s">
        <v>116</v>
      </c>
      <c r="E65" s="16">
        <v>20210308</v>
      </c>
      <c r="F65" s="15">
        <v>109.899</v>
      </c>
      <c r="G65" s="15">
        <v>20</v>
      </c>
      <c r="H65" s="15">
        <v>2197.98</v>
      </c>
      <c r="I65" s="15">
        <f t="shared" si="2"/>
        <v>402.02</v>
      </c>
      <c r="J65" s="20">
        <f t="shared" si="3"/>
        <v>0.182904303041884</v>
      </c>
      <c r="K65" s="15"/>
      <c r="L65" s="15"/>
      <c r="M65" s="15"/>
      <c r="N65" s="15"/>
      <c r="O65" s="15"/>
      <c r="P65" s="20"/>
    </row>
    <row r="66" spans="1:16">
      <c r="A66" s="11">
        <v>113039</v>
      </c>
      <c r="B66" s="11" t="s">
        <v>112</v>
      </c>
      <c r="C66" s="11" t="s">
        <v>58</v>
      </c>
      <c r="D66" s="11" t="s">
        <v>113</v>
      </c>
      <c r="E66" s="12">
        <v>20210510</v>
      </c>
      <c r="F66" s="11">
        <v>103.58</v>
      </c>
      <c r="G66" s="11">
        <v>10</v>
      </c>
      <c r="H66" s="11">
        <v>1035.8</v>
      </c>
      <c r="I66" s="11">
        <f t="shared" si="2"/>
        <v>264.2</v>
      </c>
      <c r="J66" s="18">
        <f t="shared" si="3"/>
        <v>0.255068546051361</v>
      </c>
      <c r="K66" s="11">
        <v>20210616</v>
      </c>
      <c r="L66" s="11">
        <v>126.95</v>
      </c>
      <c r="M66" s="11">
        <v>10</v>
      </c>
      <c r="N66" s="11">
        <v>1269.5</v>
      </c>
      <c r="O66" s="11">
        <f>N66-H66</f>
        <v>233.7</v>
      </c>
      <c r="P66" s="18">
        <f>O66/H66</f>
        <v>0.22562270708631</v>
      </c>
    </row>
    <row r="67" spans="1:16">
      <c r="A67" s="11">
        <v>110071</v>
      </c>
      <c r="B67" s="21" t="s">
        <v>102</v>
      </c>
      <c r="C67" s="11" t="s">
        <v>103</v>
      </c>
      <c r="D67" s="11" t="s">
        <v>103</v>
      </c>
      <c r="E67" s="12">
        <v>20210510</v>
      </c>
      <c r="F67" s="11">
        <v>103.14</v>
      </c>
      <c r="G67" s="11">
        <v>10</v>
      </c>
      <c r="H67" s="11">
        <v>1031.4</v>
      </c>
      <c r="I67" s="11">
        <f t="shared" si="2"/>
        <v>268.6</v>
      </c>
      <c r="J67" s="18">
        <f t="shared" si="3"/>
        <v>0.260422726391313</v>
      </c>
      <c r="K67" s="11">
        <v>20210811</v>
      </c>
      <c r="L67" s="11">
        <v>130.05</v>
      </c>
      <c r="M67" s="11">
        <v>10</v>
      </c>
      <c r="N67" s="11">
        <v>1300.5</v>
      </c>
      <c r="O67" s="11">
        <f>N67-H67</f>
        <v>269.1</v>
      </c>
      <c r="P67" s="18">
        <f>O67/H67</f>
        <v>0.260907504363002</v>
      </c>
    </row>
    <row r="68" spans="1:16">
      <c r="A68" s="22">
        <v>113539</v>
      </c>
      <c r="B68" s="23" t="s">
        <v>60</v>
      </c>
      <c r="C68" s="22" t="s">
        <v>58</v>
      </c>
      <c r="D68" s="22" t="s">
        <v>59</v>
      </c>
      <c r="E68" s="24">
        <v>20210510</v>
      </c>
      <c r="F68" s="22">
        <v>102.39</v>
      </c>
      <c r="G68" s="22">
        <v>10</v>
      </c>
      <c r="H68" s="22">
        <v>1023.9</v>
      </c>
      <c r="I68" s="22">
        <f t="shared" si="2"/>
        <v>276.1</v>
      </c>
      <c r="J68" s="18">
        <f t="shared" si="3"/>
        <v>0.269655239769509</v>
      </c>
      <c r="K68" s="22"/>
      <c r="L68" s="22"/>
      <c r="M68" s="22"/>
      <c r="N68" s="22"/>
      <c r="O68" s="22"/>
      <c r="P68" s="27"/>
    </row>
    <row r="69" spans="1:16">
      <c r="A69" s="22">
        <v>128081</v>
      </c>
      <c r="B69" s="23" t="s">
        <v>22</v>
      </c>
      <c r="C69" s="22" t="s">
        <v>23</v>
      </c>
      <c r="D69" s="22" t="s">
        <v>24</v>
      </c>
      <c r="E69" s="24">
        <v>20210517</v>
      </c>
      <c r="F69" s="22">
        <v>105</v>
      </c>
      <c r="G69" s="22">
        <v>10</v>
      </c>
      <c r="H69" s="22">
        <v>1050</v>
      </c>
      <c r="I69" s="22">
        <f t="shared" si="2"/>
        <v>250</v>
      </c>
      <c r="J69" s="18">
        <f t="shared" si="3"/>
        <v>0.238095238095238</v>
      </c>
      <c r="K69" s="22"/>
      <c r="L69" s="22"/>
      <c r="M69" s="22"/>
      <c r="N69" s="22"/>
      <c r="O69" s="22"/>
      <c r="P69" s="27"/>
    </row>
    <row r="70" spans="1:16">
      <c r="A70" s="22">
        <v>110067</v>
      </c>
      <c r="B70" s="23" t="s">
        <v>117</v>
      </c>
      <c r="C70" s="22" t="s">
        <v>118</v>
      </c>
      <c r="D70" s="22" t="s">
        <v>119</v>
      </c>
      <c r="E70" s="24">
        <v>20210517</v>
      </c>
      <c r="F70" s="22">
        <v>107.08</v>
      </c>
      <c r="G70" s="22">
        <v>10</v>
      </c>
      <c r="H70" s="22">
        <v>1070.8</v>
      </c>
      <c r="I70" s="22">
        <f t="shared" si="2"/>
        <v>229.2</v>
      </c>
      <c r="J70" s="18">
        <f t="shared" si="3"/>
        <v>0.214045573403063</v>
      </c>
      <c r="K70" s="22"/>
      <c r="L70" s="22"/>
      <c r="M70" s="22"/>
      <c r="N70" s="22"/>
      <c r="O70" s="22"/>
      <c r="P70" s="27"/>
    </row>
    <row r="71" spans="1:16">
      <c r="A71" s="22">
        <v>113505</v>
      </c>
      <c r="B71" s="23" t="s">
        <v>105</v>
      </c>
      <c r="C71" s="22" t="s">
        <v>58</v>
      </c>
      <c r="D71" s="22" t="s">
        <v>59</v>
      </c>
      <c r="E71" s="24">
        <v>20210524</v>
      </c>
      <c r="F71" s="22">
        <v>102.45</v>
      </c>
      <c r="G71" s="22">
        <v>10</v>
      </c>
      <c r="H71" s="22">
        <v>1024.5</v>
      </c>
      <c r="I71" s="22">
        <f t="shared" si="2"/>
        <v>275.5</v>
      </c>
      <c r="J71" s="18">
        <f t="shared" si="3"/>
        <v>0.268911664226452</v>
      </c>
      <c r="K71" s="22"/>
      <c r="L71" s="22"/>
      <c r="M71" s="22"/>
      <c r="N71" s="22"/>
      <c r="O71" s="22"/>
      <c r="P71" s="27"/>
    </row>
    <row r="72" spans="1:16">
      <c r="A72" s="22">
        <v>128105</v>
      </c>
      <c r="B72" s="23" t="s">
        <v>96</v>
      </c>
      <c r="C72" s="22" t="s">
        <v>68</v>
      </c>
      <c r="D72" s="22" t="s">
        <v>69</v>
      </c>
      <c r="E72" s="24">
        <v>20210607</v>
      </c>
      <c r="F72" s="22">
        <v>106.74</v>
      </c>
      <c r="G72" s="22">
        <v>10</v>
      </c>
      <c r="H72" s="22">
        <v>1067.4</v>
      </c>
      <c r="I72" s="22">
        <f t="shared" si="2"/>
        <v>232.6</v>
      </c>
      <c r="J72" s="18">
        <f t="shared" si="3"/>
        <v>0.217912685029043</v>
      </c>
      <c r="K72" s="22"/>
      <c r="L72" s="22"/>
      <c r="M72" s="22"/>
      <c r="N72" s="22"/>
      <c r="O72" s="22"/>
      <c r="P72" s="27"/>
    </row>
    <row r="73" spans="1:16">
      <c r="A73" s="11">
        <v>128140</v>
      </c>
      <c r="B73" s="21" t="s">
        <v>120</v>
      </c>
      <c r="C73" s="11" t="s">
        <v>53</v>
      </c>
      <c r="D73" s="11" t="s">
        <v>54</v>
      </c>
      <c r="E73" s="12">
        <v>20210617</v>
      </c>
      <c r="F73" s="11">
        <v>106.991</v>
      </c>
      <c r="G73" s="11">
        <v>10</v>
      </c>
      <c r="H73" s="11">
        <v>1069.91</v>
      </c>
      <c r="I73" s="11">
        <f t="shared" si="2"/>
        <v>230.09</v>
      </c>
      <c r="J73" s="18">
        <f t="shared" si="3"/>
        <v>0.215055471955585</v>
      </c>
      <c r="K73" s="11">
        <v>20210823</v>
      </c>
      <c r="L73" s="11">
        <v>130.028</v>
      </c>
      <c r="M73" s="11">
        <v>10</v>
      </c>
      <c r="N73" s="11">
        <v>1300.28</v>
      </c>
      <c r="O73" s="11">
        <f>N73-H73</f>
        <v>230.37</v>
      </c>
      <c r="P73" s="18">
        <f>O73/H73</f>
        <v>0.215317176211083</v>
      </c>
    </row>
    <row r="74" spans="1:16">
      <c r="A74" s="11">
        <v>113039</v>
      </c>
      <c r="B74" s="21" t="s">
        <v>112</v>
      </c>
      <c r="C74" s="11" t="s">
        <v>58</v>
      </c>
      <c r="D74" s="11" t="s">
        <v>113</v>
      </c>
      <c r="E74" s="12">
        <v>20210621</v>
      </c>
      <c r="F74" s="11">
        <v>109.5</v>
      </c>
      <c r="G74" s="11">
        <v>10</v>
      </c>
      <c r="H74" s="11">
        <v>1095</v>
      </c>
      <c r="I74" s="11">
        <f t="shared" si="2"/>
        <v>205</v>
      </c>
      <c r="J74" s="18">
        <f t="shared" si="3"/>
        <v>0.187214611872146</v>
      </c>
      <c r="K74" s="11">
        <v>20210622</v>
      </c>
      <c r="L74" s="11">
        <v>130.31</v>
      </c>
      <c r="M74" s="11">
        <v>10</v>
      </c>
      <c r="N74" s="11">
        <v>1303.1</v>
      </c>
      <c r="O74" s="11">
        <f>N74-H74</f>
        <v>208.1</v>
      </c>
      <c r="P74" s="18">
        <f>O74/H74</f>
        <v>0.190045662100457</v>
      </c>
    </row>
    <row r="75" spans="1:16">
      <c r="A75" s="11">
        <v>127020</v>
      </c>
      <c r="B75" s="21" t="s">
        <v>115</v>
      </c>
      <c r="C75" s="11" t="s">
        <v>23</v>
      </c>
      <c r="D75" s="11" t="s">
        <v>116</v>
      </c>
      <c r="E75" s="25">
        <v>20210621</v>
      </c>
      <c r="F75" s="11">
        <v>110.4</v>
      </c>
      <c r="G75" s="11">
        <v>10</v>
      </c>
      <c r="H75" s="11">
        <v>1104</v>
      </c>
      <c r="I75" s="11">
        <f t="shared" si="2"/>
        <v>196</v>
      </c>
      <c r="J75" s="18">
        <f t="shared" si="3"/>
        <v>0.177536231884058</v>
      </c>
      <c r="K75" s="11">
        <v>20210830</v>
      </c>
      <c r="L75" s="11">
        <v>131.71</v>
      </c>
      <c r="M75" s="11">
        <v>10</v>
      </c>
      <c r="N75" s="11">
        <v>1317.1</v>
      </c>
      <c r="O75" s="11">
        <f>N75-H75</f>
        <v>213.1</v>
      </c>
      <c r="P75" s="18">
        <f>O75/H75</f>
        <v>0.19302536231884</v>
      </c>
    </row>
    <row r="76" spans="1:16">
      <c r="A76" s="11">
        <v>113014</v>
      </c>
      <c r="B76" s="21" t="s">
        <v>121</v>
      </c>
      <c r="C76" s="11" t="s">
        <v>58</v>
      </c>
      <c r="D76" s="11" t="s">
        <v>59</v>
      </c>
      <c r="E76" s="25">
        <v>20210705</v>
      </c>
      <c r="F76" s="11">
        <v>107.25</v>
      </c>
      <c r="G76" s="11">
        <v>10</v>
      </c>
      <c r="H76" s="11">
        <v>1072.5</v>
      </c>
      <c r="I76" s="11">
        <f t="shared" si="2"/>
        <v>227.5</v>
      </c>
      <c r="J76" s="18">
        <f t="shared" si="3"/>
        <v>0.212121212121212</v>
      </c>
      <c r="K76" s="11">
        <v>20210730</v>
      </c>
      <c r="L76" s="11">
        <v>129.95</v>
      </c>
      <c r="M76" s="11">
        <v>10</v>
      </c>
      <c r="N76" s="11">
        <v>1299.5</v>
      </c>
      <c r="O76" s="11">
        <f>N76-H76</f>
        <v>227</v>
      </c>
      <c r="P76" s="18">
        <f>O76/H76</f>
        <v>0.211655011655012</v>
      </c>
    </row>
    <row r="77" spans="1:16">
      <c r="A77" s="22">
        <v>128037</v>
      </c>
      <c r="B77" s="23" t="s">
        <v>122</v>
      </c>
      <c r="C77" s="22" t="s">
        <v>27</v>
      </c>
      <c r="D77" s="22" t="s">
        <v>56</v>
      </c>
      <c r="E77" s="26">
        <v>20210705</v>
      </c>
      <c r="F77" s="22">
        <v>106.739</v>
      </c>
      <c r="G77" s="22">
        <v>10</v>
      </c>
      <c r="H77" s="22">
        <v>1067.39</v>
      </c>
      <c r="I77" s="22">
        <f t="shared" si="2"/>
        <v>232.61</v>
      </c>
      <c r="J77" s="18">
        <f t="shared" si="3"/>
        <v>0.217924095222927</v>
      </c>
      <c r="K77" s="22"/>
      <c r="L77" s="22"/>
      <c r="M77" s="22"/>
      <c r="N77" s="22"/>
      <c r="O77" s="22"/>
      <c r="P77" s="27"/>
    </row>
    <row r="78" spans="1:16">
      <c r="A78" s="22">
        <v>128141</v>
      </c>
      <c r="B78" s="23" t="s">
        <v>123</v>
      </c>
      <c r="C78" s="22" t="s">
        <v>68</v>
      </c>
      <c r="D78" s="22" t="s">
        <v>69</v>
      </c>
      <c r="E78" s="26">
        <v>20210705</v>
      </c>
      <c r="F78" s="22">
        <v>109.427</v>
      </c>
      <c r="G78" s="22">
        <v>10</v>
      </c>
      <c r="H78" s="22">
        <v>1094.27</v>
      </c>
      <c r="I78" s="22">
        <f t="shared" si="2"/>
        <v>205.73</v>
      </c>
      <c r="J78" s="18">
        <f t="shared" si="3"/>
        <v>0.188006616283001</v>
      </c>
      <c r="K78" s="22"/>
      <c r="L78" s="22"/>
      <c r="M78" s="22"/>
      <c r="N78" s="22"/>
      <c r="O78" s="22"/>
      <c r="P78" s="27"/>
    </row>
    <row r="79" spans="1:16">
      <c r="A79" s="22">
        <v>127026</v>
      </c>
      <c r="B79" s="23" t="s">
        <v>124</v>
      </c>
      <c r="C79" s="22" t="s">
        <v>81</v>
      </c>
      <c r="D79" s="22" t="s">
        <v>82</v>
      </c>
      <c r="E79" s="26">
        <v>20210712</v>
      </c>
      <c r="F79" s="22">
        <v>107.506</v>
      </c>
      <c r="G79" s="22">
        <v>10</v>
      </c>
      <c r="H79" s="22">
        <v>1075.06</v>
      </c>
      <c r="I79" s="22">
        <f t="shared" si="2"/>
        <v>224.94</v>
      </c>
      <c r="J79" s="18">
        <f t="shared" si="3"/>
        <v>0.209234833404647</v>
      </c>
      <c r="K79" s="22"/>
      <c r="L79" s="22"/>
      <c r="M79" s="22"/>
      <c r="N79" s="22"/>
      <c r="O79" s="22"/>
      <c r="P79" s="27"/>
    </row>
    <row r="80" spans="1:16">
      <c r="A80" s="22">
        <v>127028</v>
      </c>
      <c r="B80" s="23" t="s">
        <v>125</v>
      </c>
      <c r="C80" s="22" t="s">
        <v>75</v>
      </c>
      <c r="D80" s="22" t="s">
        <v>110</v>
      </c>
      <c r="E80" s="26">
        <v>20210719</v>
      </c>
      <c r="F80" s="22">
        <v>108.92</v>
      </c>
      <c r="G80" s="22">
        <v>10</v>
      </c>
      <c r="H80" s="22">
        <v>1089.2</v>
      </c>
      <c r="I80" s="22">
        <f t="shared" si="2"/>
        <v>210.8</v>
      </c>
      <c r="J80" s="18">
        <f t="shared" si="3"/>
        <v>0.193536540580242</v>
      </c>
      <c r="K80" s="22"/>
      <c r="L80" s="22"/>
      <c r="M80" s="22"/>
      <c r="N80" s="22"/>
      <c r="O80" s="22"/>
      <c r="P80" s="27"/>
    </row>
    <row r="81" spans="1:16">
      <c r="A81" s="22"/>
      <c r="B81" s="22"/>
      <c r="C81" s="22"/>
      <c r="D81" s="22"/>
      <c r="E81" s="24"/>
      <c r="F81" s="22"/>
      <c r="G81" s="22"/>
      <c r="H81" s="22"/>
      <c r="I81" s="22"/>
      <c r="J81" s="27"/>
      <c r="K81" s="22"/>
      <c r="L81" s="22"/>
      <c r="M81" s="22"/>
      <c r="N81" s="22"/>
      <c r="O81" s="22"/>
      <c r="P81" s="27"/>
    </row>
    <row r="82" spans="1:16">
      <c r="A82" s="22"/>
      <c r="B82" s="22"/>
      <c r="C82" s="22"/>
      <c r="D82" s="22"/>
      <c r="E82" s="24"/>
      <c r="F82" s="22"/>
      <c r="G82" s="22"/>
      <c r="H82" s="22"/>
      <c r="I82" s="22"/>
      <c r="J82" s="27"/>
      <c r="K82" s="22"/>
      <c r="L82" s="22"/>
      <c r="M82" s="22"/>
      <c r="N82" s="22"/>
      <c r="O82" s="22"/>
      <c r="P82" s="27"/>
    </row>
  </sheetData>
  <autoFilter ref="A1:P8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E8" sqref="E8"/>
    </sheetView>
  </sheetViews>
  <sheetFormatPr defaultColWidth="9" defaultRowHeight="13.5"/>
  <cols>
    <col min="1" max="4" width="9" style="1"/>
    <col min="5" max="5" width="9.375" style="1"/>
    <col min="6" max="6" width="9" style="1"/>
    <col min="7" max="7" width="10.875" style="1" customWidth="1"/>
    <col min="8" max="10" width="9" style="1"/>
    <col min="11" max="11" width="9" style="2"/>
    <col min="12" max="16384" width="9" style="1"/>
  </cols>
  <sheetData>
    <row r="1" spans="1:11">
      <c r="A1" s="3" t="s">
        <v>126</v>
      </c>
      <c r="B1" s="3" t="s">
        <v>0</v>
      </c>
      <c r="C1" s="3" t="s">
        <v>1</v>
      </c>
      <c r="D1" s="3" t="s">
        <v>127</v>
      </c>
      <c r="E1" s="3" t="s">
        <v>128</v>
      </c>
      <c r="F1" s="3" t="s">
        <v>5</v>
      </c>
      <c r="G1" s="3" t="s">
        <v>129</v>
      </c>
      <c r="H1" s="3" t="s">
        <v>11</v>
      </c>
      <c r="I1" s="3" t="s">
        <v>130</v>
      </c>
      <c r="J1" s="3" t="s">
        <v>14</v>
      </c>
      <c r="K1" s="5" t="s">
        <v>15</v>
      </c>
    </row>
    <row r="2" spans="1:11">
      <c r="A2" s="4">
        <v>202107</v>
      </c>
      <c r="B2" s="4">
        <v>127038</v>
      </c>
      <c r="C2" s="4" t="s">
        <v>131</v>
      </c>
      <c r="D2" s="4">
        <v>10</v>
      </c>
      <c r="E2" s="4">
        <v>20210715</v>
      </c>
      <c r="F2" s="4">
        <v>100</v>
      </c>
      <c r="G2" s="4">
        <v>1000</v>
      </c>
      <c r="H2" s="4">
        <v>144.26</v>
      </c>
      <c r="I2" s="4">
        <v>1441.19</v>
      </c>
      <c r="J2" s="4">
        <f>I2-G2</f>
        <v>441.19</v>
      </c>
      <c r="K2" s="6">
        <f>J2/G2</f>
        <v>0.44119</v>
      </c>
    </row>
    <row r="3" spans="1:11">
      <c r="A3" s="4">
        <v>202107</v>
      </c>
      <c r="B3" s="4">
        <v>127037</v>
      </c>
      <c r="C3" s="4" t="s">
        <v>132</v>
      </c>
      <c r="D3" s="4">
        <v>10</v>
      </c>
      <c r="E3" s="4">
        <v>20210709</v>
      </c>
      <c r="F3" s="4">
        <v>100</v>
      </c>
      <c r="G3" s="4">
        <v>1000</v>
      </c>
      <c r="H3" s="4">
        <v>119.22</v>
      </c>
      <c r="I3" s="4">
        <v>1192.2</v>
      </c>
      <c r="J3" s="4">
        <f>I3-G3</f>
        <v>192.2</v>
      </c>
      <c r="K3" s="6">
        <f>J3/G3</f>
        <v>0.1922</v>
      </c>
    </row>
    <row r="4" spans="1:11">
      <c r="A4" s="4">
        <v>202105</v>
      </c>
      <c r="B4" s="4">
        <v>113623</v>
      </c>
      <c r="C4" s="4" t="s">
        <v>133</v>
      </c>
      <c r="D4" s="4">
        <v>10</v>
      </c>
      <c r="E4" s="4">
        <v>20210507</v>
      </c>
      <c r="F4" s="4">
        <v>100</v>
      </c>
      <c r="G4" s="4">
        <v>1000</v>
      </c>
      <c r="H4" s="4">
        <v>119.35</v>
      </c>
      <c r="I4" s="4">
        <v>1192.5</v>
      </c>
      <c r="J4" s="4">
        <f>I4-G4</f>
        <v>192.5</v>
      </c>
      <c r="K4" s="6">
        <f>J4/G4</f>
        <v>0.1925</v>
      </c>
    </row>
    <row r="5" spans="1:11">
      <c r="A5" s="4">
        <v>202104</v>
      </c>
      <c r="B5" s="4">
        <v>123111</v>
      </c>
      <c r="C5" s="4" t="s">
        <v>134</v>
      </c>
      <c r="D5" s="4">
        <v>10</v>
      </c>
      <c r="E5" s="4">
        <v>20210426</v>
      </c>
      <c r="F5" s="4">
        <v>100</v>
      </c>
      <c r="G5" s="4">
        <v>1000</v>
      </c>
      <c r="H5" s="4">
        <v>131.61</v>
      </c>
      <c r="I5" s="4">
        <v>1314.78</v>
      </c>
      <c r="J5" s="4"/>
      <c r="K5" s="6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6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6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6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6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6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6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6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6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6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6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6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6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6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6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6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6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6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6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买卖</vt:lpstr>
      <vt:lpstr>新债申购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2020-08-16T05:11:00Z</dcterms:created>
  <dcterms:modified xsi:type="dcterms:W3CDTF">2021-09-03T14:58:45Z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