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411"/>
  </bookViews>
  <sheets>
    <sheet name="1" sheetId="1" r:id="rId1"/>
    <sheet name="2" sheetId="2" r:id="rId2"/>
  </sheets>
  <externalReferences>
    <externalReference r:id="rId3"/>
    <externalReference r:id="rId4"/>
    <externalReference r:id="rId5"/>
  </externalReferences>
  <calcPr calcId="152511"/>
</workbook>
</file>

<file path=xl/calcChain.xml><?xml version="1.0" encoding="utf-8"?>
<calcChain xmlns="http://schemas.openxmlformats.org/spreadsheetml/2006/main">
  <c r="D40" i="2" l="1"/>
  <c r="E70" i="2" l="1"/>
  <c r="E67" i="2"/>
  <c r="E66" i="2"/>
  <c r="E65" i="2"/>
  <c r="E64" i="2"/>
  <c r="E63" i="2"/>
  <c r="E61" i="2"/>
  <c r="E59" i="2"/>
  <c r="E58" i="2"/>
  <c r="E57" i="2"/>
  <c r="E54" i="2"/>
  <c r="E53" i="2"/>
  <c r="BD51" i="2"/>
  <c r="BB51" i="2"/>
  <c r="BA51" i="2"/>
  <c r="AY51" i="2"/>
  <c r="AX51" i="2"/>
  <c r="AV51" i="2"/>
  <c r="AU51" i="2"/>
  <c r="AS51" i="2"/>
  <c r="AR51" i="2"/>
  <c r="AP51" i="2"/>
  <c r="AO51" i="2"/>
  <c r="AM51" i="2"/>
  <c r="AN51" i="2" s="1"/>
  <c r="AL51" i="2"/>
  <c r="AJ51" i="2"/>
  <c r="AI51" i="2"/>
  <c r="AG51" i="2"/>
  <c r="AF51" i="2"/>
  <c r="AD51" i="2"/>
  <c r="AC51" i="2"/>
  <c r="AA51" i="2"/>
  <c r="Z51" i="2"/>
  <c r="X51" i="2"/>
  <c r="W51" i="2"/>
  <c r="U51" i="2"/>
  <c r="T51" i="2"/>
  <c r="R51" i="2"/>
  <c r="Q51" i="2"/>
  <c r="O51" i="2"/>
  <c r="N51" i="2"/>
  <c r="L51" i="2"/>
  <c r="K51" i="2"/>
  <c r="I51" i="2"/>
  <c r="H51" i="2"/>
  <c r="E51" i="2"/>
  <c r="G51" i="2" s="1"/>
  <c r="D51" i="2"/>
  <c r="BD50" i="2"/>
  <c r="BB50" i="2"/>
  <c r="BA50" i="2"/>
  <c r="AY50" i="2"/>
  <c r="AX50" i="2"/>
  <c r="AV50" i="2"/>
  <c r="AU50" i="2"/>
  <c r="AS50" i="2"/>
  <c r="AR50" i="2"/>
  <c r="AP50" i="2"/>
  <c r="AO50" i="2"/>
  <c r="AM50" i="2"/>
  <c r="AL50" i="2"/>
  <c r="AJ50" i="2"/>
  <c r="AI50" i="2"/>
  <c r="AG50" i="2"/>
  <c r="AF50" i="2"/>
  <c r="AD50" i="2"/>
  <c r="AC50" i="2"/>
  <c r="AA50" i="2"/>
  <c r="Z50" i="2"/>
  <c r="X50" i="2"/>
  <c r="W50" i="2"/>
  <c r="U50" i="2"/>
  <c r="T50" i="2"/>
  <c r="R50" i="2"/>
  <c r="Q50" i="2"/>
  <c r="O50" i="2"/>
  <c r="N50" i="2"/>
  <c r="L50" i="2"/>
  <c r="K50" i="2"/>
  <c r="I50" i="2"/>
  <c r="H50" i="2"/>
  <c r="E50" i="2"/>
  <c r="G50" i="2" s="1"/>
  <c r="D50" i="2"/>
  <c r="BD49" i="2"/>
  <c r="BB49" i="2"/>
  <c r="BA49" i="2"/>
  <c r="AY49" i="2"/>
  <c r="AX49" i="2"/>
  <c r="AV49" i="2"/>
  <c r="AU49" i="2"/>
  <c r="AS49" i="2"/>
  <c r="AR49" i="2"/>
  <c r="AP49" i="2"/>
  <c r="AO49" i="2"/>
  <c r="AM49" i="2"/>
  <c r="AL49" i="2"/>
  <c r="AJ49" i="2"/>
  <c r="AI49" i="2"/>
  <c r="AG49" i="2"/>
  <c r="AF49" i="2"/>
  <c r="AD49" i="2"/>
  <c r="AC49" i="2"/>
  <c r="AA49" i="2"/>
  <c r="Z49" i="2"/>
  <c r="X49" i="2"/>
  <c r="W49" i="2"/>
  <c r="U49" i="2"/>
  <c r="T49" i="2"/>
  <c r="R49" i="2"/>
  <c r="Q49" i="2"/>
  <c r="O49" i="2"/>
  <c r="N49" i="2"/>
  <c r="L49" i="2"/>
  <c r="K49" i="2"/>
  <c r="I49" i="2"/>
  <c r="H49" i="2"/>
  <c r="E49" i="2"/>
  <c r="G49" i="2" s="1"/>
  <c r="D49" i="2"/>
  <c r="BD48" i="2"/>
  <c r="BB48" i="2"/>
  <c r="BA48" i="2"/>
  <c r="AY48" i="2"/>
  <c r="AX48" i="2"/>
  <c r="AV48" i="2"/>
  <c r="AU48" i="2"/>
  <c r="AS48" i="2"/>
  <c r="AR48" i="2"/>
  <c r="AP48" i="2"/>
  <c r="AO48" i="2"/>
  <c r="AM48" i="2"/>
  <c r="AL48" i="2"/>
  <c r="AJ48" i="2"/>
  <c r="AI48" i="2"/>
  <c r="AG48" i="2"/>
  <c r="AF48" i="2"/>
  <c r="AD48" i="2"/>
  <c r="AC48" i="2"/>
  <c r="AA48" i="2"/>
  <c r="Z48" i="2"/>
  <c r="X48" i="2"/>
  <c r="W48" i="2"/>
  <c r="U48" i="2"/>
  <c r="T48" i="2"/>
  <c r="R48" i="2"/>
  <c r="Q48" i="2"/>
  <c r="O48" i="2"/>
  <c r="N48" i="2"/>
  <c r="L48" i="2"/>
  <c r="K48" i="2"/>
  <c r="I48" i="2"/>
  <c r="H48" i="2"/>
  <c r="E48" i="2"/>
  <c r="D48" i="2"/>
  <c r="BD47" i="2"/>
  <c r="BB47" i="2"/>
  <c r="BA47" i="2"/>
  <c r="AY47" i="2"/>
  <c r="AX47" i="2"/>
  <c r="AV47" i="2"/>
  <c r="AU47" i="2"/>
  <c r="AW47" i="2" s="1"/>
  <c r="AS47" i="2"/>
  <c r="AR47" i="2"/>
  <c r="AP47" i="2"/>
  <c r="AO47" i="2"/>
  <c r="AM47" i="2"/>
  <c r="AL47" i="2"/>
  <c r="AJ47" i="2"/>
  <c r="AI47" i="2"/>
  <c r="AG47" i="2"/>
  <c r="AF47" i="2"/>
  <c r="AD47" i="2"/>
  <c r="AC47" i="2"/>
  <c r="AA47" i="2"/>
  <c r="Z47" i="2"/>
  <c r="X47" i="2"/>
  <c r="W47" i="2"/>
  <c r="U47" i="2"/>
  <c r="T47" i="2"/>
  <c r="R47" i="2"/>
  <c r="Q47" i="2"/>
  <c r="O47" i="2"/>
  <c r="N47" i="2"/>
  <c r="L47" i="2"/>
  <c r="K47" i="2"/>
  <c r="I47" i="2"/>
  <c r="H47" i="2"/>
  <c r="E47" i="2"/>
  <c r="D47" i="2"/>
  <c r="BD46" i="2"/>
  <c r="BB46" i="2"/>
  <c r="BA46" i="2"/>
  <c r="AY46" i="2"/>
  <c r="AX46" i="2"/>
  <c r="AV46" i="2"/>
  <c r="AU46" i="2"/>
  <c r="AS46" i="2"/>
  <c r="AR46" i="2"/>
  <c r="AP46" i="2"/>
  <c r="AO46" i="2"/>
  <c r="AM46" i="2"/>
  <c r="AL46" i="2"/>
  <c r="AJ46" i="2"/>
  <c r="AI46" i="2"/>
  <c r="AG46" i="2"/>
  <c r="AF46" i="2"/>
  <c r="AD46" i="2"/>
  <c r="AC46" i="2"/>
  <c r="AA46" i="2"/>
  <c r="Z46" i="2"/>
  <c r="X46" i="2"/>
  <c r="W46" i="2"/>
  <c r="U46" i="2"/>
  <c r="T46" i="2"/>
  <c r="R46" i="2"/>
  <c r="Q46" i="2"/>
  <c r="O46" i="2"/>
  <c r="N46" i="2"/>
  <c r="L46" i="2"/>
  <c r="K46" i="2"/>
  <c r="I46" i="2"/>
  <c r="H46" i="2"/>
  <c r="E46" i="2"/>
  <c r="D46" i="2"/>
  <c r="BD45" i="2"/>
  <c r="BB45" i="2"/>
  <c r="BA45" i="2"/>
  <c r="AX45" i="2"/>
  <c r="AV45" i="2"/>
  <c r="AU45" i="2"/>
  <c r="AS45" i="2"/>
  <c r="AR45" i="2"/>
  <c r="AP45" i="2"/>
  <c r="AO45" i="2"/>
  <c r="AM45" i="2"/>
  <c r="AL45" i="2"/>
  <c r="AJ45" i="2"/>
  <c r="AI45" i="2"/>
  <c r="AG45" i="2"/>
  <c r="AF45" i="2"/>
  <c r="AD45" i="2"/>
  <c r="AC45" i="2"/>
  <c r="AA45" i="2"/>
  <c r="Z45" i="2"/>
  <c r="X45" i="2"/>
  <c r="W45" i="2"/>
  <c r="U45" i="2"/>
  <c r="T45" i="2"/>
  <c r="R45" i="2"/>
  <c r="Q45" i="2"/>
  <c r="O45" i="2"/>
  <c r="N45" i="2"/>
  <c r="L45" i="2"/>
  <c r="K45" i="2"/>
  <c r="I45" i="2"/>
  <c r="H45" i="2"/>
  <c r="E45" i="2"/>
  <c r="AY45" i="2" s="1"/>
  <c r="AZ45" i="2" s="1"/>
  <c r="D45" i="2"/>
  <c r="BD44" i="2"/>
  <c r="BB44" i="2"/>
  <c r="BA44" i="2"/>
  <c r="AY44" i="2"/>
  <c r="AX44" i="2"/>
  <c r="AV44" i="2"/>
  <c r="AU44" i="2"/>
  <c r="AS44" i="2"/>
  <c r="AR44" i="2"/>
  <c r="AP44" i="2"/>
  <c r="AO44" i="2"/>
  <c r="AM44" i="2"/>
  <c r="AL44" i="2"/>
  <c r="AJ44" i="2"/>
  <c r="AI44" i="2"/>
  <c r="AG44" i="2"/>
  <c r="AF44" i="2"/>
  <c r="AD44" i="2"/>
  <c r="AC44" i="2"/>
  <c r="AA44" i="2"/>
  <c r="Z44" i="2"/>
  <c r="X44" i="2"/>
  <c r="W44" i="2"/>
  <c r="U44" i="2"/>
  <c r="T44" i="2"/>
  <c r="R44" i="2"/>
  <c r="Q44" i="2"/>
  <c r="O44" i="2"/>
  <c r="N44" i="2"/>
  <c r="L44" i="2"/>
  <c r="K44" i="2"/>
  <c r="I44" i="2"/>
  <c r="H44" i="2"/>
  <c r="E44" i="2"/>
  <c r="G44" i="2" s="1"/>
  <c r="D44" i="2"/>
  <c r="F44" i="2" s="1"/>
  <c r="BD43" i="2"/>
  <c r="BB43" i="2"/>
  <c r="BA43" i="2"/>
  <c r="AY43" i="2"/>
  <c r="AX43" i="2"/>
  <c r="AV43" i="2"/>
  <c r="AU43" i="2"/>
  <c r="AS43" i="2"/>
  <c r="AR43" i="2"/>
  <c r="AP43" i="2"/>
  <c r="AO43" i="2"/>
  <c r="AM43" i="2"/>
  <c r="AL43" i="2"/>
  <c r="AJ43" i="2"/>
  <c r="AI43" i="2"/>
  <c r="AG43" i="2"/>
  <c r="AF43" i="2"/>
  <c r="AD43" i="2"/>
  <c r="AC43" i="2"/>
  <c r="AA43" i="2"/>
  <c r="Z43" i="2"/>
  <c r="X43" i="2"/>
  <c r="W43" i="2"/>
  <c r="U43" i="2"/>
  <c r="T43" i="2"/>
  <c r="R43" i="2"/>
  <c r="Q43" i="2"/>
  <c r="O43" i="2"/>
  <c r="N43" i="2"/>
  <c r="L43" i="2"/>
  <c r="K43" i="2"/>
  <c r="I43" i="2"/>
  <c r="H43" i="2"/>
  <c r="E43" i="2"/>
  <c r="G43" i="2" s="1"/>
  <c r="D43" i="2"/>
  <c r="F43" i="2" s="1"/>
  <c r="BD42" i="2"/>
  <c r="BB42" i="2"/>
  <c r="BA42" i="2"/>
  <c r="AY42" i="2"/>
  <c r="AX42" i="2"/>
  <c r="AV42" i="2"/>
  <c r="AU42" i="2"/>
  <c r="AS42" i="2"/>
  <c r="AR42" i="2"/>
  <c r="AT42" i="2" s="1"/>
  <c r="AP42" i="2"/>
  <c r="AO42" i="2"/>
  <c r="AM42" i="2"/>
  <c r="AL42" i="2"/>
  <c r="AJ42" i="2"/>
  <c r="AI42" i="2"/>
  <c r="AG42" i="2"/>
  <c r="AF42" i="2"/>
  <c r="AD42" i="2"/>
  <c r="AC42" i="2"/>
  <c r="AA42" i="2"/>
  <c r="Z42" i="2"/>
  <c r="X42" i="2"/>
  <c r="W42" i="2"/>
  <c r="U42" i="2"/>
  <c r="T42" i="2"/>
  <c r="R42" i="2"/>
  <c r="Q42" i="2"/>
  <c r="O42" i="2"/>
  <c r="N42" i="2"/>
  <c r="L42" i="2"/>
  <c r="K42" i="2"/>
  <c r="I42" i="2"/>
  <c r="H42" i="2"/>
  <c r="E42" i="2"/>
  <c r="G42" i="2" s="1"/>
  <c r="D42" i="2"/>
  <c r="BD41" i="2"/>
  <c r="BB41" i="2"/>
  <c r="BA41" i="2"/>
  <c r="AY41" i="2"/>
  <c r="AX41" i="2"/>
  <c r="AV41" i="2"/>
  <c r="AU41" i="2"/>
  <c r="AS41" i="2"/>
  <c r="AR41" i="2"/>
  <c r="AP41" i="2"/>
  <c r="AO41" i="2"/>
  <c r="AM41" i="2"/>
  <c r="AL41" i="2"/>
  <c r="AJ41" i="2"/>
  <c r="AI41" i="2"/>
  <c r="AG41" i="2"/>
  <c r="AF41" i="2"/>
  <c r="AD41" i="2"/>
  <c r="AC41" i="2"/>
  <c r="AA41" i="2"/>
  <c r="Z41" i="2"/>
  <c r="X41" i="2"/>
  <c r="W41" i="2"/>
  <c r="U41" i="2"/>
  <c r="T41" i="2"/>
  <c r="R41" i="2"/>
  <c r="Q41" i="2"/>
  <c r="O41" i="2"/>
  <c r="N41" i="2"/>
  <c r="L41" i="2"/>
  <c r="K41" i="2"/>
  <c r="I41" i="2"/>
  <c r="H41" i="2"/>
  <c r="E41" i="2"/>
  <c r="D41" i="2"/>
  <c r="BD40" i="2"/>
  <c r="BB40" i="2"/>
  <c r="BA40" i="2"/>
  <c r="AY40" i="2"/>
  <c r="AX40" i="2"/>
  <c r="AV40" i="2"/>
  <c r="AU40" i="2"/>
  <c r="AS40" i="2"/>
  <c r="AR40" i="2"/>
  <c r="AP40" i="2"/>
  <c r="AO40" i="2"/>
  <c r="AQ40" i="2" s="1"/>
  <c r="AM40" i="2"/>
  <c r="AL40" i="2"/>
  <c r="AJ40" i="2"/>
  <c r="AI40" i="2"/>
  <c r="AG40" i="2"/>
  <c r="AF40" i="2"/>
  <c r="AD40" i="2"/>
  <c r="AC40" i="2"/>
  <c r="AA40" i="2"/>
  <c r="Z40" i="2"/>
  <c r="X40" i="2"/>
  <c r="W40" i="2"/>
  <c r="U40" i="2"/>
  <c r="T40" i="2"/>
  <c r="R40" i="2"/>
  <c r="Q40" i="2"/>
  <c r="O40" i="2"/>
  <c r="N40" i="2"/>
  <c r="L40" i="2"/>
  <c r="K40" i="2"/>
  <c r="I40" i="2"/>
  <c r="H40" i="2"/>
  <c r="E40" i="2"/>
  <c r="G40" i="2" s="1"/>
  <c r="F40" i="2"/>
  <c r="BD39" i="2"/>
  <c r="BB39" i="2"/>
  <c r="BA39" i="2"/>
  <c r="AY39" i="2"/>
  <c r="AX39" i="2"/>
  <c r="AV39" i="2"/>
  <c r="AU39" i="2"/>
  <c r="AS39" i="2"/>
  <c r="AR39" i="2"/>
  <c r="AP39" i="2"/>
  <c r="AO39" i="2"/>
  <c r="AQ39" i="2" s="1"/>
  <c r="AM39" i="2"/>
  <c r="AL39" i="2"/>
  <c r="AJ39" i="2"/>
  <c r="AI39" i="2"/>
  <c r="AG39" i="2"/>
  <c r="AF39" i="2"/>
  <c r="AD39" i="2"/>
  <c r="AC39" i="2"/>
  <c r="AA39" i="2"/>
  <c r="Z39" i="2"/>
  <c r="X39" i="2"/>
  <c r="W39" i="2"/>
  <c r="U39" i="2"/>
  <c r="T39" i="2"/>
  <c r="R39" i="2"/>
  <c r="Q39" i="2"/>
  <c r="O39" i="2"/>
  <c r="N39" i="2"/>
  <c r="L39" i="2"/>
  <c r="K39" i="2"/>
  <c r="I39" i="2"/>
  <c r="H39" i="2"/>
  <c r="E39" i="2"/>
  <c r="G39" i="2" s="1"/>
  <c r="D39" i="2"/>
  <c r="F39" i="2" s="1"/>
  <c r="BD38" i="2"/>
  <c r="BB38" i="2"/>
  <c r="BA38" i="2"/>
  <c r="AY38" i="2"/>
  <c r="AX38" i="2"/>
  <c r="AV38" i="2"/>
  <c r="AU38" i="2"/>
  <c r="AS38" i="2"/>
  <c r="AR38" i="2"/>
  <c r="AP38" i="2"/>
  <c r="AO38" i="2"/>
  <c r="AM38" i="2"/>
  <c r="AL38" i="2"/>
  <c r="AJ38" i="2"/>
  <c r="AI38" i="2"/>
  <c r="AG38" i="2"/>
  <c r="AF38" i="2"/>
  <c r="AD38" i="2"/>
  <c r="AC38" i="2"/>
  <c r="AA38" i="2"/>
  <c r="Z38" i="2"/>
  <c r="X38" i="2"/>
  <c r="W38" i="2"/>
  <c r="U38" i="2"/>
  <c r="T38" i="2"/>
  <c r="R38" i="2"/>
  <c r="Q38" i="2"/>
  <c r="O38" i="2"/>
  <c r="N38" i="2"/>
  <c r="L38" i="2"/>
  <c r="K38" i="2"/>
  <c r="I38" i="2"/>
  <c r="H38" i="2"/>
  <c r="E38" i="2"/>
  <c r="G38" i="2" s="1"/>
  <c r="D38" i="2"/>
  <c r="BD37" i="2"/>
  <c r="BB37" i="2"/>
  <c r="BA37" i="2"/>
  <c r="AY37" i="2"/>
  <c r="AX37" i="2"/>
  <c r="AV37" i="2"/>
  <c r="AU37" i="2"/>
  <c r="AS37" i="2"/>
  <c r="AR37" i="2"/>
  <c r="AP37" i="2"/>
  <c r="AO37" i="2"/>
  <c r="AM37" i="2"/>
  <c r="AL37" i="2"/>
  <c r="AJ37" i="2"/>
  <c r="AI37" i="2"/>
  <c r="AG37" i="2"/>
  <c r="AF37" i="2"/>
  <c r="AD37" i="2"/>
  <c r="AC37" i="2"/>
  <c r="AA37" i="2"/>
  <c r="Z37" i="2"/>
  <c r="X37" i="2"/>
  <c r="W37" i="2"/>
  <c r="U37" i="2"/>
  <c r="T37" i="2"/>
  <c r="R37" i="2"/>
  <c r="Q37" i="2"/>
  <c r="O37" i="2"/>
  <c r="N37" i="2"/>
  <c r="L37" i="2"/>
  <c r="K37" i="2"/>
  <c r="I37" i="2"/>
  <c r="H37" i="2"/>
  <c r="E37" i="2"/>
  <c r="G37" i="2" s="1"/>
  <c r="D37" i="2"/>
  <c r="BD36" i="2"/>
  <c r="BB36" i="2"/>
  <c r="BA36" i="2"/>
  <c r="AY36" i="2"/>
  <c r="AX36" i="2"/>
  <c r="AV36" i="2"/>
  <c r="AU36" i="2"/>
  <c r="AS36" i="2"/>
  <c r="AR36" i="2"/>
  <c r="AP36" i="2"/>
  <c r="AO36" i="2"/>
  <c r="AQ36" i="2" s="1"/>
  <c r="AM36" i="2"/>
  <c r="AL36" i="2"/>
  <c r="AJ36" i="2"/>
  <c r="AI36" i="2"/>
  <c r="AG36" i="2"/>
  <c r="AF36" i="2"/>
  <c r="AD36" i="2"/>
  <c r="AC36" i="2"/>
  <c r="AA36" i="2"/>
  <c r="Z36" i="2"/>
  <c r="X36" i="2"/>
  <c r="W36" i="2"/>
  <c r="U36" i="2"/>
  <c r="T36" i="2"/>
  <c r="R36" i="2"/>
  <c r="Q36" i="2"/>
  <c r="O36" i="2"/>
  <c r="N36" i="2"/>
  <c r="L36" i="2"/>
  <c r="K36" i="2"/>
  <c r="I36" i="2"/>
  <c r="H36" i="2"/>
  <c r="E36" i="2"/>
  <c r="G36" i="2" s="1"/>
  <c r="D36" i="2"/>
  <c r="F36" i="2" s="1"/>
  <c r="BD35" i="2"/>
  <c r="BB35" i="2"/>
  <c r="BA35" i="2"/>
  <c r="AY35" i="2"/>
  <c r="AX35" i="2"/>
  <c r="AV35" i="2"/>
  <c r="AU35" i="2"/>
  <c r="AS35" i="2"/>
  <c r="AR35" i="2"/>
  <c r="AP35" i="2"/>
  <c r="AO35" i="2"/>
  <c r="AQ35" i="2" s="1"/>
  <c r="AM35" i="2"/>
  <c r="AL35" i="2"/>
  <c r="AJ35" i="2"/>
  <c r="AI35" i="2"/>
  <c r="AG35" i="2"/>
  <c r="AF35" i="2"/>
  <c r="AD35" i="2"/>
  <c r="AC35" i="2"/>
  <c r="AA35" i="2"/>
  <c r="Z35" i="2"/>
  <c r="X35" i="2"/>
  <c r="W35" i="2"/>
  <c r="U35" i="2"/>
  <c r="T35" i="2"/>
  <c r="R35" i="2"/>
  <c r="Q35" i="2"/>
  <c r="O35" i="2"/>
  <c r="N35" i="2"/>
  <c r="L35" i="2"/>
  <c r="K35" i="2"/>
  <c r="I35" i="2"/>
  <c r="H35" i="2"/>
  <c r="E35" i="2"/>
  <c r="D35" i="2"/>
  <c r="BD34" i="2"/>
  <c r="BB34" i="2"/>
  <c r="BA34" i="2"/>
  <c r="AY34" i="2"/>
  <c r="AX34" i="2"/>
  <c r="AV34" i="2"/>
  <c r="AU34" i="2"/>
  <c r="AS34" i="2"/>
  <c r="AR34" i="2"/>
  <c r="AP34" i="2"/>
  <c r="AO34" i="2"/>
  <c r="AM34" i="2"/>
  <c r="AL34" i="2"/>
  <c r="AJ34" i="2"/>
  <c r="AI34" i="2"/>
  <c r="AG34" i="2"/>
  <c r="AF34" i="2"/>
  <c r="AD34" i="2"/>
  <c r="AC34" i="2"/>
  <c r="AA34" i="2"/>
  <c r="Z34" i="2"/>
  <c r="X34" i="2"/>
  <c r="W34" i="2"/>
  <c r="U34" i="2"/>
  <c r="T34" i="2"/>
  <c r="R34" i="2"/>
  <c r="Q34" i="2"/>
  <c r="O34" i="2"/>
  <c r="N34" i="2"/>
  <c r="L34" i="2"/>
  <c r="K34" i="2"/>
  <c r="I34" i="2"/>
  <c r="H34" i="2"/>
  <c r="E34" i="2"/>
  <c r="G34" i="2" s="1"/>
  <c r="D34" i="2"/>
  <c r="BD33" i="2"/>
  <c r="BB33" i="2"/>
  <c r="BA33" i="2"/>
  <c r="AY33" i="2"/>
  <c r="AX33" i="2"/>
  <c r="AV33" i="2"/>
  <c r="AU33" i="2"/>
  <c r="AS33" i="2"/>
  <c r="AR33" i="2"/>
  <c r="AP33" i="2"/>
  <c r="AO33" i="2"/>
  <c r="AM33" i="2"/>
  <c r="AN33" i="2" s="1"/>
  <c r="AL33" i="2"/>
  <c r="AJ33" i="2"/>
  <c r="AI33" i="2"/>
  <c r="AG33" i="2"/>
  <c r="AH33" i="2" s="1"/>
  <c r="AF33" i="2"/>
  <c r="AD33" i="2"/>
  <c r="AC33" i="2"/>
  <c r="AA33" i="2"/>
  <c r="AB33" i="2" s="1"/>
  <c r="Z33" i="2"/>
  <c r="X33" i="2"/>
  <c r="W33" i="2"/>
  <c r="U33" i="2"/>
  <c r="V33" i="2" s="1"/>
  <c r="T33" i="2"/>
  <c r="R33" i="2"/>
  <c r="Q33" i="2"/>
  <c r="O33" i="2"/>
  <c r="P33" i="2" s="1"/>
  <c r="N33" i="2"/>
  <c r="L33" i="2"/>
  <c r="K33" i="2"/>
  <c r="I33" i="2"/>
  <c r="J33" i="2" s="1"/>
  <c r="H33" i="2"/>
  <c r="E33" i="2"/>
  <c r="D33" i="2"/>
  <c r="BD32" i="2"/>
  <c r="BB32" i="2"/>
  <c r="BA32" i="2"/>
  <c r="AY32" i="2"/>
  <c r="AX32" i="2"/>
  <c r="AV32" i="2"/>
  <c r="AU32" i="2"/>
  <c r="AS32" i="2"/>
  <c r="AR32" i="2"/>
  <c r="AP32" i="2"/>
  <c r="AO32" i="2"/>
  <c r="AM32" i="2"/>
  <c r="AL32" i="2"/>
  <c r="AJ32" i="2"/>
  <c r="AI32" i="2"/>
  <c r="AG32" i="2"/>
  <c r="AF32" i="2"/>
  <c r="AD32" i="2"/>
  <c r="AC32" i="2"/>
  <c r="AA32" i="2"/>
  <c r="Z32" i="2"/>
  <c r="X32" i="2"/>
  <c r="W32" i="2"/>
  <c r="U32" i="2"/>
  <c r="T32" i="2"/>
  <c r="R32" i="2"/>
  <c r="Q32" i="2"/>
  <c r="O32" i="2"/>
  <c r="N32" i="2"/>
  <c r="L32" i="2"/>
  <c r="K32" i="2"/>
  <c r="I32" i="2"/>
  <c r="H32" i="2"/>
  <c r="E32" i="2"/>
  <c r="D32" i="2"/>
  <c r="BD31" i="2"/>
  <c r="BB31" i="2"/>
  <c r="BA31" i="2"/>
  <c r="AY31" i="2"/>
  <c r="AX31" i="2"/>
  <c r="AV31" i="2"/>
  <c r="AU31" i="2"/>
  <c r="AS31" i="2"/>
  <c r="AR31" i="2"/>
  <c r="AP31" i="2"/>
  <c r="AO31" i="2"/>
  <c r="AM31" i="2"/>
  <c r="AL31" i="2"/>
  <c r="AJ31" i="2"/>
  <c r="AI31" i="2"/>
  <c r="AG31" i="2"/>
  <c r="AF31" i="2"/>
  <c r="AD31" i="2"/>
  <c r="AC31" i="2"/>
  <c r="AA31" i="2"/>
  <c r="Z31" i="2"/>
  <c r="X31" i="2"/>
  <c r="W31" i="2"/>
  <c r="Y31" i="2" s="1"/>
  <c r="U31" i="2"/>
  <c r="T31" i="2"/>
  <c r="R31" i="2"/>
  <c r="Q31" i="2"/>
  <c r="S31" i="2" s="1"/>
  <c r="O31" i="2"/>
  <c r="N31" i="2"/>
  <c r="L31" i="2"/>
  <c r="K31" i="2"/>
  <c r="M31" i="2" s="1"/>
  <c r="I31" i="2"/>
  <c r="H31" i="2"/>
  <c r="E31" i="2"/>
  <c r="D31" i="2"/>
  <c r="BD30" i="2"/>
  <c r="BB30" i="2"/>
  <c r="BA30" i="2"/>
  <c r="AY30" i="2"/>
  <c r="AX30" i="2"/>
  <c r="AV30" i="2"/>
  <c r="AU30" i="2"/>
  <c r="AS30" i="2"/>
  <c r="AR30" i="2"/>
  <c r="AP30" i="2"/>
  <c r="AO30" i="2"/>
  <c r="AM30" i="2"/>
  <c r="AL30" i="2"/>
  <c r="AJ30" i="2"/>
  <c r="AI30" i="2"/>
  <c r="AG30" i="2"/>
  <c r="AF30" i="2"/>
  <c r="AD30" i="2"/>
  <c r="AC30" i="2"/>
  <c r="AA30" i="2"/>
  <c r="Z30" i="2"/>
  <c r="X30" i="2"/>
  <c r="W30" i="2"/>
  <c r="U30" i="2"/>
  <c r="T30" i="2"/>
  <c r="R30" i="2"/>
  <c r="Q30" i="2"/>
  <c r="O30" i="2"/>
  <c r="N30" i="2"/>
  <c r="L30" i="2"/>
  <c r="K30" i="2"/>
  <c r="I30" i="2"/>
  <c r="H30" i="2"/>
  <c r="E30" i="2"/>
  <c r="D30" i="2"/>
  <c r="BD29" i="2"/>
  <c r="BB29" i="2"/>
  <c r="BA29" i="2"/>
  <c r="AY29" i="2"/>
  <c r="AX29" i="2"/>
  <c r="AV29" i="2"/>
  <c r="AU29" i="2"/>
  <c r="AS29" i="2"/>
  <c r="AR29" i="2"/>
  <c r="AP29" i="2"/>
  <c r="AO29" i="2"/>
  <c r="AM29" i="2"/>
  <c r="AL29" i="2"/>
  <c r="AJ29" i="2"/>
  <c r="AI29" i="2"/>
  <c r="AG29" i="2"/>
  <c r="AF29" i="2"/>
  <c r="AD29" i="2"/>
  <c r="AC29" i="2"/>
  <c r="AA29" i="2"/>
  <c r="Z29" i="2"/>
  <c r="X29" i="2"/>
  <c r="W29" i="2"/>
  <c r="U29" i="2"/>
  <c r="T29" i="2"/>
  <c r="R29" i="2"/>
  <c r="Q29" i="2"/>
  <c r="O29" i="2"/>
  <c r="N29" i="2"/>
  <c r="L29" i="2"/>
  <c r="K29" i="2"/>
  <c r="I29" i="2"/>
  <c r="H29" i="2"/>
  <c r="E29" i="2"/>
  <c r="D29" i="2"/>
  <c r="BD28" i="2"/>
  <c r="BB28" i="2"/>
  <c r="BA28" i="2"/>
  <c r="AY28" i="2"/>
  <c r="AX28" i="2"/>
  <c r="AV28" i="2"/>
  <c r="AU28" i="2"/>
  <c r="AS28" i="2"/>
  <c r="AR28" i="2"/>
  <c r="AP28" i="2"/>
  <c r="AO28" i="2"/>
  <c r="AM28" i="2"/>
  <c r="AL28" i="2"/>
  <c r="AJ28" i="2"/>
  <c r="AI28" i="2"/>
  <c r="AG28" i="2"/>
  <c r="AF28" i="2"/>
  <c r="AD28" i="2"/>
  <c r="AC28" i="2"/>
  <c r="AA28" i="2"/>
  <c r="Z28" i="2"/>
  <c r="X28" i="2"/>
  <c r="W28" i="2"/>
  <c r="U28" i="2"/>
  <c r="T28" i="2"/>
  <c r="R28" i="2"/>
  <c r="Q28" i="2"/>
  <c r="O28" i="2"/>
  <c r="N28" i="2"/>
  <c r="L28" i="2"/>
  <c r="K28" i="2"/>
  <c r="I28" i="2"/>
  <c r="H28" i="2"/>
  <c r="E28" i="2"/>
  <c r="D28" i="2"/>
  <c r="BD27" i="2"/>
  <c r="BB27" i="2"/>
  <c r="BA27" i="2"/>
  <c r="AY27" i="2"/>
  <c r="AX27" i="2"/>
  <c r="AV27" i="2"/>
  <c r="AU27" i="2"/>
  <c r="AS27" i="2"/>
  <c r="AR27" i="2"/>
  <c r="AP27" i="2"/>
  <c r="AO27" i="2"/>
  <c r="AM27" i="2"/>
  <c r="AL27" i="2"/>
  <c r="AJ27" i="2"/>
  <c r="AI27" i="2"/>
  <c r="AG27" i="2"/>
  <c r="AF27" i="2"/>
  <c r="AD27" i="2"/>
  <c r="AC27" i="2"/>
  <c r="AA27" i="2"/>
  <c r="Z27" i="2"/>
  <c r="X27" i="2"/>
  <c r="W27" i="2"/>
  <c r="U27" i="2"/>
  <c r="T27" i="2"/>
  <c r="R27" i="2"/>
  <c r="Q27" i="2"/>
  <c r="O27" i="2"/>
  <c r="N27" i="2"/>
  <c r="L27" i="2"/>
  <c r="K27" i="2"/>
  <c r="I27" i="2"/>
  <c r="H27" i="2"/>
  <c r="E27" i="2"/>
  <c r="G27" i="2" s="1"/>
  <c r="D27" i="2"/>
  <c r="BD26" i="2"/>
  <c r="BB26" i="2"/>
  <c r="BA26" i="2"/>
  <c r="AY26" i="2"/>
  <c r="AX26" i="2"/>
  <c r="AV26" i="2"/>
  <c r="AU26" i="2"/>
  <c r="AS26" i="2"/>
  <c r="AR26" i="2"/>
  <c r="AP26" i="2"/>
  <c r="AO26" i="2"/>
  <c r="AM26" i="2"/>
  <c r="AL26" i="2"/>
  <c r="AJ26" i="2"/>
  <c r="AI26" i="2"/>
  <c r="AG26" i="2"/>
  <c r="AF26" i="2"/>
  <c r="AD26" i="2"/>
  <c r="AC26" i="2"/>
  <c r="AA26" i="2"/>
  <c r="Z26" i="2"/>
  <c r="X26" i="2"/>
  <c r="W26" i="2"/>
  <c r="U26" i="2"/>
  <c r="T26" i="2"/>
  <c r="R26" i="2"/>
  <c r="Q26" i="2"/>
  <c r="O26" i="2"/>
  <c r="N26" i="2"/>
  <c r="L26" i="2"/>
  <c r="K26" i="2"/>
  <c r="I26" i="2"/>
  <c r="H26" i="2"/>
  <c r="E26" i="2"/>
  <c r="G26" i="2" s="1"/>
  <c r="D26" i="2"/>
  <c r="BD25" i="2"/>
  <c r="BB25" i="2"/>
  <c r="BA25" i="2"/>
  <c r="AY25" i="2"/>
  <c r="AX25" i="2"/>
  <c r="AV25" i="2"/>
  <c r="AU25" i="2"/>
  <c r="AS25" i="2"/>
  <c r="AR25" i="2"/>
  <c r="AP25" i="2"/>
  <c r="AO25" i="2"/>
  <c r="AM25" i="2"/>
  <c r="AL25" i="2"/>
  <c r="AJ25" i="2"/>
  <c r="AI25" i="2"/>
  <c r="AG25" i="2"/>
  <c r="AF25" i="2"/>
  <c r="AD25" i="2"/>
  <c r="AC25" i="2"/>
  <c r="AA25" i="2"/>
  <c r="Z25" i="2"/>
  <c r="AB25" i="2" s="1"/>
  <c r="X25" i="2"/>
  <c r="W25" i="2"/>
  <c r="U25" i="2"/>
  <c r="T25" i="2"/>
  <c r="V25" i="2" s="1"/>
  <c r="R25" i="2"/>
  <c r="Q25" i="2"/>
  <c r="O25" i="2"/>
  <c r="N25" i="2"/>
  <c r="P25" i="2" s="1"/>
  <c r="L25" i="2"/>
  <c r="K25" i="2"/>
  <c r="I25" i="2"/>
  <c r="H25" i="2"/>
  <c r="J25" i="2" s="1"/>
  <c r="E25" i="2"/>
  <c r="G25" i="2" s="1"/>
  <c r="D25" i="2"/>
  <c r="BD24" i="2"/>
  <c r="BB24" i="2"/>
  <c r="BA24" i="2"/>
  <c r="AY24" i="2"/>
  <c r="AX24" i="2"/>
  <c r="AV24" i="2"/>
  <c r="AU24" i="2"/>
  <c r="AS24" i="2"/>
  <c r="AR24" i="2"/>
  <c r="AP24" i="2"/>
  <c r="AO24" i="2"/>
  <c r="AM24" i="2"/>
  <c r="AL24" i="2"/>
  <c r="AJ24" i="2"/>
  <c r="AI24" i="2"/>
  <c r="AG24" i="2"/>
  <c r="AF24" i="2"/>
  <c r="AD24" i="2"/>
  <c r="AC24" i="2"/>
  <c r="AA24" i="2"/>
  <c r="Z24" i="2"/>
  <c r="X24" i="2"/>
  <c r="W24" i="2"/>
  <c r="U24" i="2"/>
  <c r="T24" i="2"/>
  <c r="R24" i="2"/>
  <c r="Q24" i="2"/>
  <c r="O24" i="2"/>
  <c r="N24" i="2"/>
  <c r="L24" i="2"/>
  <c r="K24" i="2"/>
  <c r="I24" i="2"/>
  <c r="H24" i="2"/>
  <c r="E24" i="2"/>
  <c r="G24" i="2" s="1"/>
  <c r="D24" i="2"/>
  <c r="BD23" i="2"/>
  <c r="BB23" i="2"/>
  <c r="BA23" i="2"/>
  <c r="AY23" i="2"/>
  <c r="AX23" i="2"/>
  <c r="AV23" i="2"/>
  <c r="AU23" i="2"/>
  <c r="AS23" i="2"/>
  <c r="AR23" i="2"/>
  <c r="AP23" i="2"/>
  <c r="AO23" i="2"/>
  <c r="AM23" i="2"/>
  <c r="AL23" i="2"/>
  <c r="AJ23" i="2"/>
  <c r="AI23" i="2"/>
  <c r="AG23" i="2"/>
  <c r="AF23" i="2"/>
  <c r="AD23" i="2"/>
  <c r="AC23" i="2"/>
  <c r="AA23" i="2"/>
  <c r="Z23" i="2"/>
  <c r="X23" i="2"/>
  <c r="W23" i="2"/>
  <c r="U23" i="2"/>
  <c r="T23" i="2"/>
  <c r="R23" i="2"/>
  <c r="Q23" i="2"/>
  <c r="O23" i="2"/>
  <c r="N23" i="2"/>
  <c r="P23" i="2" s="1"/>
  <c r="L23" i="2"/>
  <c r="K23" i="2"/>
  <c r="I23" i="2"/>
  <c r="H23" i="2"/>
  <c r="J23" i="2" s="1"/>
  <c r="E23" i="2"/>
  <c r="G23" i="2" s="1"/>
  <c r="D23" i="2"/>
  <c r="F23" i="2" s="1"/>
  <c r="BD22" i="2"/>
  <c r="BB22" i="2"/>
  <c r="BA22" i="2"/>
  <c r="AY22" i="2"/>
  <c r="AX22" i="2"/>
  <c r="AV22" i="2"/>
  <c r="AU22" i="2"/>
  <c r="AS22" i="2"/>
  <c r="AR22" i="2"/>
  <c r="AP22" i="2"/>
  <c r="AO22" i="2"/>
  <c r="AM22" i="2"/>
  <c r="AL22" i="2"/>
  <c r="AJ22" i="2"/>
  <c r="AI22" i="2"/>
  <c r="AG22" i="2"/>
  <c r="AF22" i="2"/>
  <c r="AD22" i="2"/>
  <c r="AC22" i="2"/>
  <c r="AA22" i="2"/>
  <c r="Z22" i="2"/>
  <c r="X22" i="2"/>
  <c r="Y22" i="2" s="1"/>
  <c r="W22" i="2"/>
  <c r="U22" i="2"/>
  <c r="T22" i="2"/>
  <c r="R22" i="2"/>
  <c r="S22" i="2" s="1"/>
  <c r="Q22" i="2"/>
  <c r="O22" i="2"/>
  <c r="N22" i="2"/>
  <c r="L22" i="2"/>
  <c r="M22" i="2" s="1"/>
  <c r="K22" i="2"/>
  <c r="I22" i="2"/>
  <c r="H22" i="2"/>
  <c r="E22" i="2"/>
  <c r="D22" i="2"/>
  <c r="C22" i="2"/>
  <c r="BD21" i="2"/>
  <c r="BB21" i="2"/>
  <c r="BA21" i="2"/>
  <c r="AY21" i="2"/>
  <c r="AX21" i="2"/>
  <c r="AV21" i="2"/>
  <c r="AU21" i="2"/>
  <c r="AS21" i="2"/>
  <c r="AR21" i="2"/>
  <c r="AP21" i="2"/>
  <c r="AO21" i="2"/>
  <c r="AM21" i="2"/>
  <c r="AL21" i="2"/>
  <c r="AJ21" i="2"/>
  <c r="AI21" i="2"/>
  <c r="AG21" i="2"/>
  <c r="AF21" i="2"/>
  <c r="AD21" i="2"/>
  <c r="AC21" i="2"/>
  <c r="AA21" i="2"/>
  <c r="AB21" i="2" s="1"/>
  <c r="Z21" i="2"/>
  <c r="X21" i="2"/>
  <c r="W21" i="2"/>
  <c r="U21" i="2"/>
  <c r="V21" i="2" s="1"/>
  <c r="T21" i="2"/>
  <c r="R21" i="2"/>
  <c r="Q21" i="2"/>
  <c r="O21" i="2"/>
  <c r="P21" i="2" s="1"/>
  <c r="N21" i="2"/>
  <c r="L21" i="2"/>
  <c r="K21" i="2"/>
  <c r="I21" i="2"/>
  <c r="J21" i="2" s="1"/>
  <c r="H21" i="2"/>
  <c r="E21" i="2"/>
  <c r="D21" i="2"/>
  <c r="C21" i="2"/>
  <c r="BD20" i="2"/>
  <c r="BB20" i="2"/>
  <c r="BA20" i="2"/>
  <c r="AY20" i="2"/>
  <c r="AX20" i="2"/>
  <c r="AV20" i="2"/>
  <c r="AU20" i="2"/>
  <c r="AS20" i="2"/>
  <c r="AR20" i="2"/>
  <c r="AP20" i="2"/>
  <c r="AO20" i="2"/>
  <c r="AM20" i="2"/>
  <c r="AL20" i="2"/>
  <c r="AJ20" i="2"/>
  <c r="AI20" i="2"/>
  <c r="AG20" i="2"/>
  <c r="AF20" i="2"/>
  <c r="AD20" i="2"/>
  <c r="AC20" i="2"/>
  <c r="AA20" i="2"/>
  <c r="Z20" i="2"/>
  <c r="X20" i="2"/>
  <c r="W20" i="2"/>
  <c r="U20" i="2"/>
  <c r="T20" i="2"/>
  <c r="R20" i="2"/>
  <c r="Q20" i="2"/>
  <c r="O20" i="2"/>
  <c r="N20" i="2"/>
  <c r="L20" i="2"/>
  <c r="K20" i="2"/>
  <c r="I20" i="2"/>
  <c r="H20" i="2"/>
  <c r="E20" i="2"/>
  <c r="BD19" i="2"/>
  <c r="BB19" i="2"/>
  <c r="BA19" i="2"/>
  <c r="AY19" i="2"/>
  <c r="AX19" i="2"/>
  <c r="AV19" i="2"/>
  <c r="AU19" i="2"/>
  <c r="AS19" i="2"/>
  <c r="AR19" i="2"/>
  <c r="AP19" i="2"/>
  <c r="AO19" i="2"/>
  <c r="AM19" i="2"/>
  <c r="AL19" i="2"/>
  <c r="AJ19" i="2"/>
  <c r="AI19" i="2"/>
  <c r="AG19" i="2"/>
  <c r="AF19" i="2"/>
  <c r="AD19" i="2"/>
  <c r="AC19" i="2"/>
  <c r="AA19" i="2"/>
  <c r="Z19" i="2"/>
  <c r="X19" i="2"/>
  <c r="W19" i="2"/>
  <c r="U19" i="2"/>
  <c r="T19" i="2"/>
  <c r="R19" i="2"/>
  <c r="Q19" i="2"/>
  <c r="O19" i="2"/>
  <c r="P19" i="2" s="1"/>
  <c r="N19" i="2"/>
  <c r="L19" i="2"/>
  <c r="K19" i="2"/>
  <c r="I19" i="2"/>
  <c r="J19" i="2" s="1"/>
  <c r="H19" i="2"/>
  <c r="E19" i="2"/>
  <c r="F19" i="2" s="1"/>
  <c r="D19" i="2"/>
  <c r="C19" i="2"/>
  <c r="BD18" i="2"/>
  <c r="BB18" i="2"/>
  <c r="BA18" i="2"/>
  <c r="AY18" i="2"/>
  <c r="AX18" i="2"/>
  <c r="AV18" i="2"/>
  <c r="AU18" i="2"/>
  <c r="AS18" i="2"/>
  <c r="AR18" i="2"/>
  <c r="AP18" i="2"/>
  <c r="AO18" i="2"/>
  <c r="AM18" i="2"/>
  <c r="AL18" i="2"/>
  <c r="AJ18" i="2"/>
  <c r="AI18" i="2"/>
  <c r="AG18" i="2"/>
  <c r="AF18" i="2"/>
  <c r="AD18" i="2"/>
  <c r="AC18" i="2"/>
  <c r="AA18" i="2"/>
  <c r="Z18" i="2"/>
  <c r="X18" i="2"/>
  <c r="W18" i="2"/>
  <c r="U18" i="2"/>
  <c r="T18" i="2"/>
  <c r="R18" i="2"/>
  <c r="Q18" i="2"/>
  <c r="O18" i="2"/>
  <c r="N18" i="2"/>
  <c r="L18" i="2"/>
  <c r="K18" i="2"/>
  <c r="I18" i="2"/>
  <c r="H18" i="2"/>
  <c r="E18" i="2"/>
  <c r="G18" i="2" s="1"/>
  <c r="D18" i="2"/>
  <c r="BD17" i="2"/>
  <c r="BB17" i="2"/>
  <c r="BA17" i="2"/>
  <c r="AY17" i="2"/>
  <c r="AX17" i="2"/>
  <c r="AV17" i="2"/>
  <c r="AU17" i="2"/>
  <c r="AS17" i="2"/>
  <c r="AR17" i="2"/>
  <c r="AP17" i="2"/>
  <c r="AO17" i="2"/>
  <c r="AM17" i="2"/>
  <c r="AL17" i="2"/>
  <c r="AJ17" i="2"/>
  <c r="AI17" i="2"/>
  <c r="AG17" i="2"/>
  <c r="AF17" i="2"/>
  <c r="AD17" i="2"/>
  <c r="AC17" i="2"/>
  <c r="AE17" i="2" s="1"/>
  <c r="AA17" i="2"/>
  <c r="Z17" i="2"/>
  <c r="X17" i="2"/>
  <c r="W17" i="2"/>
  <c r="U17" i="2"/>
  <c r="T17" i="2"/>
  <c r="R17" i="2"/>
  <c r="Q17" i="2"/>
  <c r="O17" i="2"/>
  <c r="N17" i="2"/>
  <c r="L17" i="2"/>
  <c r="K17" i="2"/>
  <c r="I17" i="2"/>
  <c r="H17" i="2"/>
  <c r="E17" i="2"/>
  <c r="G17" i="2" s="1"/>
  <c r="D17" i="2"/>
  <c r="F17" i="2" s="1"/>
  <c r="BD16" i="2"/>
  <c r="BB16" i="2"/>
  <c r="BA16" i="2"/>
  <c r="AY16" i="2"/>
  <c r="AX16" i="2"/>
  <c r="AV16" i="2"/>
  <c r="AU16" i="2"/>
  <c r="AS16" i="2"/>
  <c r="AR16" i="2"/>
  <c r="AP16" i="2"/>
  <c r="AO16" i="2"/>
  <c r="AM16" i="2"/>
  <c r="AL16" i="2"/>
  <c r="AJ16" i="2"/>
  <c r="AI16" i="2"/>
  <c r="AG16" i="2"/>
  <c r="AF16" i="2"/>
  <c r="AD16" i="2"/>
  <c r="AC16" i="2"/>
  <c r="AA16" i="2"/>
  <c r="Z16" i="2"/>
  <c r="X16" i="2"/>
  <c r="W16" i="2"/>
  <c r="U16" i="2"/>
  <c r="T16" i="2"/>
  <c r="R16" i="2"/>
  <c r="Q16" i="2"/>
  <c r="O16" i="2"/>
  <c r="N16" i="2"/>
  <c r="L16" i="2"/>
  <c r="K16" i="2"/>
  <c r="I16" i="2"/>
  <c r="H16" i="2"/>
  <c r="E16" i="2"/>
  <c r="G16" i="2" s="1"/>
  <c r="D16" i="2"/>
  <c r="BD15" i="2"/>
  <c r="BB15" i="2"/>
  <c r="BA15" i="2"/>
  <c r="AY15" i="2"/>
  <c r="AX15" i="2"/>
  <c r="AV15" i="2"/>
  <c r="AU15" i="2"/>
  <c r="AS15" i="2"/>
  <c r="AR15" i="2"/>
  <c r="AP15" i="2"/>
  <c r="AO15" i="2"/>
  <c r="AM15" i="2"/>
  <c r="AL15" i="2"/>
  <c r="AJ15" i="2"/>
  <c r="AI15" i="2"/>
  <c r="AG15" i="2"/>
  <c r="AF15" i="2"/>
  <c r="AD15" i="2"/>
  <c r="AC15" i="2"/>
  <c r="AE15" i="2" s="1"/>
  <c r="AA15" i="2"/>
  <c r="Z15" i="2"/>
  <c r="X15" i="2"/>
  <c r="W15" i="2"/>
  <c r="U15" i="2"/>
  <c r="T15" i="2"/>
  <c r="R15" i="2"/>
  <c r="Q15" i="2"/>
  <c r="O15" i="2"/>
  <c r="N15" i="2"/>
  <c r="L15" i="2"/>
  <c r="K15" i="2"/>
  <c r="I15" i="2"/>
  <c r="H15" i="2"/>
  <c r="E15" i="2"/>
  <c r="E55" i="2" s="1"/>
  <c r="D15" i="2"/>
  <c r="BD14" i="2"/>
  <c r="BB14" i="2"/>
  <c r="BA14" i="2"/>
  <c r="AY14" i="2"/>
  <c r="AX14" i="2"/>
  <c r="AV14" i="2"/>
  <c r="AU14" i="2"/>
  <c r="AS14" i="2"/>
  <c r="AR14" i="2"/>
  <c r="AP14" i="2"/>
  <c r="AO14" i="2"/>
  <c r="AM14" i="2"/>
  <c r="AL14" i="2"/>
  <c r="AJ14" i="2"/>
  <c r="AI14" i="2"/>
  <c r="AG14" i="2"/>
  <c r="AF14" i="2"/>
  <c r="AD14" i="2"/>
  <c r="AA14" i="2"/>
  <c r="Z14" i="2"/>
  <c r="X14" i="2"/>
  <c r="W14" i="2"/>
  <c r="Y14" i="2" s="1"/>
  <c r="U14" i="2"/>
  <c r="T14" i="2"/>
  <c r="R14" i="2"/>
  <c r="Q14" i="2"/>
  <c r="S14" i="2" s="1"/>
  <c r="O14" i="2"/>
  <c r="N14" i="2"/>
  <c r="L14" i="2"/>
  <c r="K14" i="2"/>
  <c r="M14" i="2" s="1"/>
  <c r="I14" i="2"/>
  <c r="H14" i="2"/>
  <c r="E14" i="2"/>
  <c r="D14" i="2"/>
  <c r="AC14" i="2" s="1"/>
  <c r="BD13" i="2"/>
  <c r="BB13" i="2"/>
  <c r="BA13" i="2"/>
  <c r="AY13" i="2"/>
  <c r="AX13" i="2"/>
  <c r="AV13" i="2"/>
  <c r="AU13" i="2"/>
  <c r="AS13" i="2"/>
  <c r="AR13" i="2"/>
  <c r="AP13" i="2"/>
  <c r="AO13" i="2"/>
  <c r="AM13" i="2"/>
  <c r="AL13" i="2"/>
  <c r="AJ13" i="2"/>
  <c r="AI13" i="2"/>
  <c r="AG13" i="2"/>
  <c r="AH13" i="2" s="1"/>
  <c r="AF13" i="2"/>
  <c r="AD13" i="2"/>
  <c r="AC13" i="2"/>
  <c r="AA13" i="2"/>
  <c r="AB13" i="2" s="1"/>
  <c r="Z13" i="2"/>
  <c r="X13" i="2"/>
  <c r="W13" i="2"/>
  <c r="U13" i="2"/>
  <c r="V13" i="2" s="1"/>
  <c r="T13" i="2"/>
  <c r="R13" i="2"/>
  <c r="Q13" i="2"/>
  <c r="O13" i="2"/>
  <c r="P13" i="2" s="1"/>
  <c r="N13" i="2"/>
  <c r="L13" i="2"/>
  <c r="K13" i="2"/>
  <c r="I13" i="2"/>
  <c r="J13" i="2" s="1"/>
  <c r="H13" i="2"/>
  <c r="E13" i="2"/>
  <c r="F13" i="2" s="1"/>
  <c r="D13" i="2"/>
  <c r="BD12" i="2"/>
  <c r="BB12" i="2"/>
  <c r="BA12" i="2"/>
  <c r="AY12" i="2"/>
  <c r="AX12" i="2"/>
  <c r="AV12" i="2"/>
  <c r="AU12" i="2"/>
  <c r="AS12" i="2"/>
  <c r="AR12" i="2"/>
  <c r="AP12" i="2"/>
  <c r="AO12" i="2"/>
  <c r="AM12" i="2"/>
  <c r="AL12" i="2"/>
  <c r="AJ12" i="2"/>
  <c r="AI12" i="2"/>
  <c r="AG12" i="2"/>
  <c r="AF12" i="2"/>
  <c r="AD12" i="2"/>
  <c r="AC12" i="2"/>
  <c r="AA12" i="2"/>
  <c r="Z12" i="2"/>
  <c r="X12" i="2"/>
  <c r="W12" i="2"/>
  <c r="U12" i="2"/>
  <c r="T12" i="2"/>
  <c r="R12" i="2"/>
  <c r="Q12" i="2"/>
  <c r="O12" i="2"/>
  <c r="N12" i="2"/>
  <c r="L12" i="2"/>
  <c r="K12" i="2"/>
  <c r="I12" i="2"/>
  <c r="H12" i="2"/>
  <c r="E12" i="2"/>
  <c r="D12" i="2"/>
  <c r="BD11" i="2"/>
  <c r="BB11" i="2"/>
  <c r="BA11" i="2"/>
  <c r="AY11" i="2"/>
  <c r="AX11" i="2"/>
  <c r="AV11" i="2"/>
  <c r="AU11" i="2"/>
  <c r="AS11" i="2"/>
  <c r="AR11" i="2"/>
  <c r="AP11" i="2"/>
  <c r="AO11" i="2"/>
  <c r="AM11" i="2"/>
  <c r="AL11" i="2"/>
  <c r="AJ11" i="2"/>
  <c r="AI11" i="2"/>
  <c r="AG11" i="2"/>
  <c r="AH11" i="2" s="1"/>
  <c r="AF11" i="2"/>
  <c r="AD11" i="2"/>
  <c r="AC11" i="2"/>
  <c r="AA11" i="2"/>
  <c r="AB11" i="2" s="1"/>
  <c r="Z11" i="2"/>
  <c r="X11" i="2"/>
  <c r="W11" i="2"/>
  <c r="U11" i="2"/>
  <c r="V11" i="2" s="1"/>
  <c r="T11" i="2"/>
  <c r="R11" i="2"/>
  <c r="Q11" i="2"/>
  <c r="O11" i="2"/>
  <c r="P11" i="2" s="1"/>
  <c r="N11" i="2"/>
  <c r="L11" i="2"/>
  <c r="K11" i="2"/>
  <c r="I11" i="2"/>
  <c r="J11" i="2" s="1"/>
  <c r="H11" i="2"/>
  <c r="E11" i="2"/>
  <c r="F11" i="2" s="1"/>
  <c r="D11" i="2"/>
  <c r="BD10" i="2"/>
  <c r="BB10" i="2"/>
  <c r="BA10" i="2"/>
  <c r="AY10" i="2"/>
  <c r="AX10" i="2"/>
  <c r="AV10" i="2"/>
  <c r="AU10" i="2"/>
  <c r="AS10" i="2"/>
  <c r="AR10" i="2"/>
  <c r="AP10" i="2"/>
  <c r="AO10" i="2"/>
  <c r="AM10" i="2"/>
  <c r="AL10" i="2"/>
  <c r="AJ10" i="2"/>
  <c r="AI10" i="2"/>
  <c r="AG10" i="2"/>
  <c r="AF10" i="2"/>
  <c r="AD10" i="2"/>
  <c r="AC10" i="2"/>
  <c r="AA10" i="2"/>
  <c r="Z10" i="2"/>
  <c r="X10" i="2"/>
  <c r="W10" i="2"/>
  <c r="U10" i="2"/>
  <c r="T10" i="2"/>
  <c r="R10" i="2"/>
  <c r="Q10" i="2"/>
  <c r="O10" i="2"/>
  <c r="N10" i="2"/>
  <c r="L10" i="2"/>
  <c r="K10" i="2"/>
  <c r="I10" i="2"/>
  <c r="H10" i="2"/>
  <c r="E10" i="2"/>
  <c r="D10" i="2"/>
  <c r="BD9" i="2"/>
  <c r="BB9" i="2"/>
  <c r="BA9" i="2"/>
  <c r="AY9" i="2"/>
  <c r="AX9" i="2"/>
  <c r="AV9" i="2"/>
  <c r="AU9" i="2"/>
  <c r="AS9" i="2"/>
  <c r="AR9" i="2"/>
  <c r="AP9" i="2"/>
  <c r="AO9" i="2"/>
  <c r="AM9" i="2"/>
  <c r="AL9" i="2"/>
  <c r="AJ9" i="2"/>
  <c r="AI9" i="2"/>
  <c r="AF9" i="2"/>
  <c r="AD9" i="2"/>
  <c r="AC9" i="2"/>
  <c r="AA9" i="2"/>
  <c r="Z9" i="2"/>
  <c r="X9" i="2"/>
  <c r="W9" i="2"/>
  <c r="U9" i="2"/>
  <c r="T9" i="2"/>
  <c r="R9" i="2"/>
  <c r="Q9" i="2"/>
  <c r="O9" i="2"/>
  <c r="N9" i="2"/>
  <c r="L9" i="2"/>
  <c r="K9" i="2"/>
  <c r="I9" i="2"/>
  <c r="H9" i="2"/>
  <c r="E9" i="2"/>
  <c r="D9" i="2"/>
  <c r="BD8" i="2"/>
  <c r="BB8" i="2"/>
  <c r="BA8" i="2"/>
  <c r="AY8" i="2"/>
  <c r="AX8" i="2"/>
  <c r="AV8" i="2"/>
  <c r="AU8" i="2"/>
  <c r="AS8" i="2"/>
  <c r="AR8" i="2"/>
  <c r="AP8" i="2"/>
  <c r="AO8" i="2"/>
  <c r="AM8" i="2"/>
  <c r="AL8" i="2"/>
  <c r="AJ8" i="2"/>
  <c r="AI8" i="2"/>
  <c r="AF8" i="2"/>
  <c r="AD8" i="2"/>
  <c r="AC8" i="2"/>
  <c r="AA8" i="2"/>
  <c r="Z8" i="2"/>
  <c r="X8" i="2"/>
  <c r="W8" i="2"/>
  <c r="U8" i="2"/>
  <c r="T8" i="2"/>
  <c r="R8" i="2"/>
  <c r="Q8" i="2"/>
  <c r="O8" i="2"/>
  <c r="N8" i="2"/>
  <c r="L8" i="2"/>
  <c r="K8" i="2"/>
  <c r="I8" i="2"/>
  <c r="H8" i="2"/>
  <c r="E8" i="2"/>
  <c r="AG8" i="2" s="1"/>
  <c r="D8" i="2"/>
  <c r="BD7" i="2"/>
  <c r="BB7" i="2"/>
  <c r="BA7" i="2"/>
  <c r="AY7" i="2"/>
  <c r="AX7" i="2"/>
  <c r="AV7" i="2"/>
  <c r="AU7" i="2"/>
  <c r="AS7" i="2"/>
  <c r="AR7" i="2"/>
  <c r="AP7" i="2"/>
  <c r="AO7" i="2"/>
  <c r="AM7" i="2"/>
  <c r="AL7" i="2"/>
  <c r="AJ7" i="2"/>
  <c r="AI7" i="2"/>
  <c r="AG7" i="2"/>
  <c r="AF7" i="2"/>
  <c r="AD7" i="2"/>
  <c r="AC7" i="2"/>
  <c r="AA7" i="2"/>
  <c r="Z7" i="2"/>
  <c r="X7" i="2"/>
  <c r="W7" i="2"/>
  <c r="U7" i="2"/>
  <c r="V7" i="2" s="1"/>
  <c r="T7" i="2"/>
  <c r="R7" i="2"/>
  <c r="Q7" i="2"/>
  <c r="O7" i="2"/>
  <c r="P7" i="2" s="1"/>
  <c r="N7" i="2"/>
  <c r="L7" i="2"/>
  <c r="K7" i="2"/>
  <c r="I7" i="2"/>
  <c r="J7" i="2" s="1"/>
  <c r="H7" i="2"/>
  <c r="E7" i="2"/>
  <c r="D7" i="2"/>
  <c r="BD6" i="2"/>
  <c r="BB6" i="2"/>
  <c r="BA6" i="2"/>
  <c r="AY6" i="2"/>
  <c r="AX6" i="2"/>
  <c r="AV6" i="2"/>
  <c r="AU6" i="2"/>
  <c r="AS6" i="2"/>
  <c r="AR6" i="2"/>
  <c r="AP6" i="2"/>
  <c r="AO6" i="2"/>
  <c r="AM6" i="2"/>
  <c r="AL6" i="2"/>
  <c r="AJ6" i="2"/>
  <c r="AI6" i="2"/>
  <c r="AG6" i="2"/>
  <c r="AF6" i="2"/>
  <c r="AD6" i="2"/>
  <c r="AC6" i="2"/>
  <c r="AA6" i="2"/>
  <c r="Z6" i="2"/>
  <c r="X6" i="2"/>
  <c r="W6" i="2"/>
  <c r="U6" i="2"/>
  <c r="T6" i="2"/>
  <c r="R6" i="2"/>
  <c r="Q6" i="2"/>
  <c r="O6" i="2"/>
  <c r="N6" i="2"/>
  <c r="L6" i="2"/>
  <c r="K6" i="2"/>
  <c r="I6" i="2"/>
  <c r="H6" i="2"/>
  <c r="E6" i="2"/>
  <c r="G6" i="2" s="1"/>
  <c r="D6" i="2"/>
  <c r="F6" i="2" s="1"/>
  <c r="BD5" i="2"/>
  <c r="BB5" i="2"/>
  <c r="BA5" i="2"/>
  <c r="AY5" i="2"/>
  <c r="AX5" i="2"/>
  <c r="AV5" i="2"/>
  <c r="AU5" i="2"/>
  <c r="AS5" i="2"/>
  <c r="AR5" i="2"/>
  <c r="AP5" i="2"/>
  <c r="AO5" i="2"/>
  <c r="AM5" i="2"/>
  <c r="AL5" i="2"/>
  <c r="AJ5" i="2"/>
  <c r="AI5" i="2"/>
  <c r="AG5" i="2"/>
  <c r="AF5" i="2"/>
  <c r="AD5" i="2"/>
  <c r="AC5" i="2"/>
  <c r="AA5" i="2"/>
  <c r="Z5" i="2"/>
  <c r="X5" i="2"/>
  <c r="W5" i="2"/>
  <c r="U5" i="2"/>
  <c r="T5" i="2"/>
  <c r="R5" i="2"/>
  <c r="Q5" i="2"/>
  <c r="O5" i="2"/>
  <c r="N5" i="2"/>
  <c r="L5" i="2"/>
  <c r="K5" i="2"/>
  <c r="I5" i="2"/>
  <c r="H5" i="2"/>
  <c r="E5" i="2"/>
  <c r="D5" i="2"/>
  <c r="F9" i="2" l="1"/>
  <c r="M25" i="2"/>
  <c r="F29" i="2"/>
  <c r="AK29" i="2"/>
  <c r="J31" i="2"/>
  <c r="P31" i="2"/>
  <c r="V31" i="2"/>
  <c r="AB31" i="2"/>
  <c r="F33" i="2"/>
  <c r="AN50" i="2"/>
  <c r="AH25" i="2"/>
  <c r="AT25" i="2"/>
  <c r="AT41" i="2"/>
  <c r="H52" i="2"/>
  <c r="N52" i="2"/>
  <c r="T52" i="2"/>
  <c r="Z52" i="2"/>
  <c r="AF52" i="2"/>
  <c r="AH6" i="2"/>
  <c r="M7" i="2"/>
  <c r="S7" i="2"/>
  <c r="Y7" i="2"/>
  <c r="AH8" i="2"/>
  <c r="M21" i="2"/>
  <c r="S21" i="2"/>
  <c r="AB24" i="2"/>
  <c r="M26" i="2"/>
  <c r="S26" i="2"/>
  <c r="Y26" i="2"/>
  <c r="AE26" i="2"/>
  <c r="J28" i="2"/>
  <c r="P28" i="2"/>
  <c r="V28" i="2"/>
  <c r="AB28" i="2"/>
  <c r="M30" i="2"/>
  <c r="S30" i="2"/>
  <c r="Y30" i="2"/>
  <c r="AT33" i="2"/>
  <c r="AZ33" i="2"/>
  <c r="F34" i="2"/>
  <c r="F38" i="2"/>
  <c r="AQ38" i="2"/>
  <c r="F42" i="2"/>
  <c r="AT44" i="2"/>
  <c r="E52" i="2"/>
  <c r="L52" i="2"/>
  <c r="R52" i="2"/>
  <c r="X52" i="2"/>
  <c r="Y52" i="2" s="1"/>
  <c r="AD52" i="2"/>
  <c r="AJ52" i="2"/>
  <c r="AP52" i="2"/>
  <c r="AV52" i="2"/>
  <c r="BB52" i="2"/>
  <c r="J6" i="2"/>
  <c r="P6" i="2"/>
  <c r="V6" i="2"/>
  <c r="AB6" i="2"/>
  <c r="F8" i="2"/>
  <c r="M11" i="2"/>
  <c r="S11" i="2"/>
  <c r="Y11" i="2"/>
  <c r="AE11" i="2"/>
  <c r="F12" i="2"/>
  <c r="AE12" i="2"/>
  <c r="J14" i="2"/>
  <c r="P14" i="2"/>
  <c r="V14" i="2"/>
  <c r="F18" i="2"/>
  <c r="AE18" i="2"/>
  <c r="M19" i="2"/>
  <c r="S19" i="2"/>
  <c r="Y19" i="2"/>
  <c r="AQ19" i="2"/>
  <c r="J22" i="2"/>
  <c r="P22" i="2"/>
  <c r="V22" i="2"/>
  <c r="AB22" i="2"/>
  <c r="AH22" i="2"/>
  <c r="AT22" i="2"/>
  <c r="F24" i="2"/>
  <c r="S25" i="2"/>
  <c r="Y25" i="2"/>
  <c r="AE25" i="2"/>
  <c r="AQ25" i="2"/>
  <c r="AB27" i="2"/>
  <c r="F30" i="2"/>
  <c r="M33" i="2"/>
  <c r="S33" i="2"/>
  <c r="Y33" i="2"/>
  <c r="AE33" i="2"/>
  <c r="AK33" i="2"/>
  <c r="AQ33" i="2"/>
  <c r="AW33" i="2"/>
  <c r="BC33" i="2"/>
  <c r="F37" i="2"/>
  <c r="AQ37" i="2"/>
  <c r="AT43" i="2"/>
  <c r="AZ46" i="2"/>
  <c r="AW48" i="2"/>
  <c r="AM52" i="2"/>
  <c r="AS52" i="2"/>
  <c r="AY52" i="2"/>
  <c r="F7" i="2"/>
  <c r="AE7" i="2"/>
  <c r="F10" i="2"/>
  <c r="AE10" i="2"/>
  <c r="M13" i="2"/>
  <c r="S13" i="2"/>
  <c r="Y13" i="2"/>
  <c r="AE13" i="2"/>
  <c r="F14" i="2"/>
  <c r="F16" i="2"/>
  <c r="AE16" i="2"/>
  <c r="Y21" i="2"/>
  <c r="F22" i="2"/>
  <c r="M23" i="2"/>
  <c r="S23" i="2"/>
  <c r="Y23" i="2"/>
  <c r="J26" i="2"/>
  <c r="P26" i="2"/>
  <c r="V26" i="2"/>
  <c r="AB26" i="2"/>
  <c r="F27" i="2"/>
  <c r="M28" i="2"/>
  <c r="S28" i="2"/>
  <c r="Y28" i="2"/>
  <c r="AE28" i="2"/>
  <c r="J30" i="2"/>
  <c r="P30" i="2"/>
  <c r="V30" i="2"/>
  <c r="AB30" i="2"/>
  <c r="F32" i="2"/>
  <c r="AK32" i="2"/>
  <c r="D52" i="2"/>
  <c r="F52" i="2" s="1"/>
  <c r="K52" i="2"/>
  <c r="Q52" i="2"/>
  <c r="W52" i="2"/>
  <c r="AC52" i="2"/>
  <c r="AI52" i="2"/>
  <c r="M6" i="2"/>
  <c r="S6" i="2"/>
  <c r="Y6" i="2"/>
  <c r="AH7" i="2"/>
  <c r="C52" i="2"/>
  <c r="C69" i="2" s="1"/>
  <c r="V19" i="2"/>
  <c r="AB19" i="2"/>
  <c r="F21" i="2"/>
  <c r="G22" i="2"/>
  <c r="AE22" i="2"/>
  <c r="AQ22" i="2"/>
  <c r="V23" i="2"/>
  <c r="AB23" i="2"/>
  <c r="F25" i="2"/>
  <c r="F31" i="2"/>
  <c r="AQ34" i="2"/>
  <c r="F49" i="2"/>
  <c r="AW49" i="2"/>
  <c r="F5" i="2"/>
  <c r="G5" i="2"/>
  <c r="I52" i="2"/>
  <c r="J52" i="2" s="1"/>
  <c r="J5" i="2"/>
  <c r="S5" i="2"/>
  <c r="U52" i="2"/>
  <c r="V5" i="2"/>
  <c r="AE5" i="2"/>
  <c r="AH5" i="2"/>
  <c r="M5" i="2"/>
  <c r="O52" i="2"/>
  <c r="P52" i="2" s="1"/>
  <c r="P5" i="2"/>
  <c r="Y5" i="2"/>
  <c r="AA52" i="2"/>
  <c r="AB52" i="2" s="1"/>
  <c r="AB5" i="2"/>
  <c r="AK5" i="2"/>
  <c r="G7" i="2"/>
  <c r="G9" i="2"/>
  <c r="AG9" i="2"/>
  <c r="AH9" i="2" s="1"/>
  <c r="G10" i="2"/>
  <c r="G11" i="2"/>
  <c r="G12" i="2"/>
  <c r="G13" i="2"/>
  <c r="G14" i="2"/>
  <c r="G19" i="2"/>
  <c r="G21" i="2"/>
  <c r="E69" i="2"/>
  <c r="M52" i="2"/>
  <c r="S52" i="2"/>
  <c r="AE52" i="2"/>
  <c r="AK52" i="2"/>
  <c r="AL52" i="2"/>
  <c r="AO52" i="2"/>
  <c r="AQ52" i="2" s="1"/>
  <c r="AR52" i="2"/>
  <c r="AT52" i="2" s="1"/>
  <c r="AU52" i="2"/>
  <c r="AX52" i="2"/>
  <c r="AZ52" i="2" s="1"/>
  <c r="BA52" i="2"/>
  <c r="BC52" i="2" s="1"/>
  <c r="BD52" i="2"/>
  <c r="G8" i="2"/>
  <c r="F26" i="2"/>
  <c r="G29" i="2"/>
  <c r="G30" i="2"/>
  <c r="G31" i="2"/>
  <c r="G32" i="2"/>
  <c r="G33" i="2"/>
  <c r="F50" i="2"/>
  <c r="F51" i="2"/>
  <c r="G52" i="2" l="1"/>
  <c r="AW52" i="2"/>
  <c r="V52" i="2"/>
  <c r="AN52" i="2"/>
  <c r="AG52" i="2"/>
  <c r="AH52" i="2" s="1"/>
</calcChain>
</file>

<file path=xl/comments1.xml><?xml version="1.0" encoding="utf-8"?>
<comments xmlns="http://schemas.openxmlformats.org/spreadsheetml/2006/main">
  <authors>
    <author>作者</author>
  </authors>
  <commentList>
    <comment ref="B9" authorId="0" shapeId="0">
      <text>
        <r>
          <rPr>
            <sz val="9"/>
            <rFont val="宋体"/>
            <family val="3"/>
            <charset val="134"/>
          </rPr>
          <t>作者:
索赔费用=支付索赔-二次追偿-让步接收-质量考核</t>
        </r>
      </text>
    </comment>
  </commentList>
</comments>
</file>

<file path=xl/sharedStrings.xml><?xml version="1.0" encoding="utf-8"?>
<sst xmlns="http://schemas.openxmlformats.org/spreadsheetml/2006/main" count="279" uniqueCount="138">
  <si>
    <t>费用部门</t>
  </si>
  <si>
    <t>日期</t>
  </si>
  <si>
    <t>费用项目</t>
  </si>
  <si>
    <t xml:space="preserve"> 2015年度预算金额 </t>
  </si>
  <si>
    <t>1-11月指标金额</t>
  </si>
  <si>
    <t>1-11月实际发生金额</t>
  </si>
  <si>
    <t>超月度指标</t>
  </si>
  <si>
    <t>实际发生占预算比例</t>
  </si>
  <si>
    <t>质量部</t>
  </si>
  <si>
    <t>1-11月份</t>
  </si>
  <si>
    <t>废品损失</t>
  </si>
  <si>
    <t>低值易耗品摊销</t>
  </si>
  <si>
    <t>计量器具及维修</t>
  </si>
  <si>
    <t>运输费（旧件运输）</t>
  </si>
  <si>
    <t>索赔费用</t>
  </si>
  <si>
    <t>制造部</t>
  </si>
  <si>
    <t>专项费用-工位器具及维修</t>
  </si>
  <si>
    <t>物料消耗--杂类</t>
  </si>
  <si>
    <t>运输费（产品运输）</t>
  </si>
  <si>
    <t>劳动保护费</t>
  </si>
  <si>
    <t>外部加工费</t>
  </si>
  <si>
    <t>厂内运输外包</t>
  </si>
  <si>
    <t>废漆渣处理费</t>
  </si>
  <si>
    <t>运输费（废水运输）</t>
  </si>
  <si>
    <t>车辆停车\过桥等费</t>
  </si>
  <si>
    <t>设备动能部</t>
  </si>
  <si>
    <t>燃动力费</t>
  </si>
  <si>
    <t>专项费用--工装及维修</t>
  </si>
  <si>
    <t>修理费（车辆）</t>
  </si>
  <si>
    <t>修理费（大修及零星修理）</t>
  </si>
  <si>
    <t>修理费（厂内设施维修）</t>
  </si>
  <si>
    <t>物料消耗--车辆用油</t>
  </si>
  <si>
    <t>物料消耗--设备用油</t>
  </si>
  <si>
    <t>物料消耗--（污水处理）</t>
  </si>
  <si>
    <t>技术部</t>
  </si>
  <si>
    <t xml:space="preserve">辅助材料 </t>
  </si>
  <si>
    <t>2015年基建零星维修费用</t>
  </si>
  <si>
    <t>物料消耗-技术部（油液类）</t>
  </si>
  <si>
    <t>办公费--计算机耗材</t>
  </si>
  <si>
    <t xml:space="preserve"> 后勤部 </t>
  </si>
  <si>
    <t>乘用车费</t>
  </si>
  <si>
    <t>消防设施费</t>
  </si>
  <si>
    <t>防汛设施费</t>
  </si>
  <si>
    <t>物料消耗--洗地机耗材费</t>
  </si>
  <si>
    <t>物业保洁人工费</t>
  </si>
  <si>
    <t xml:space="preserve">        -   </t>
  </si>
  <si>
    <t>保安服务费</t>
  </si>
  <si>
    <t>倒班宿舍费用</t>
  </si>
  <si>
    <t>厂内绿化及设施维护费用</t>
  </si>
  <si>
    <t>综合管理部</t>
  </si>
  <si>
    <t>修理费（办公设施修理）</t>
  </si>
  <si>
    <t>通讯费（办公电话）</t>
  </si>
  <si>
    <t>业务外包</t>
  </si>
  <si>
    <t>办公费--办公室</t>
  </si>
  <si>
    <t>企管部</t>
  </si>
  <si>
    <t>精益办公费</t>
  </si>
  <si>
    <t>业务咨询费</t>
  </si>
  <si>
    <t>党群部</t>
  </si>
  <si>
    <t>业务宣传费</t>
  </si>
  <si>
    <t>物业管理费</t>
  </si>
  <si>
    <t>党群离退费用</t>
  </si>
  <si>
    <t>采购及外协部</t>
  </si>
  <si>
    <t>运输费（采购部运输）</t>
  </si>
  <si>
    <t>印刷费</t>
  </si>
  <si>
    <t>合计</t>
  </si>
  <si>
    <t>2015年桥箱公司部门费用分解表</t>
    <phoneticPr fontId="7" type="noConversion"/>
  </si>
  <si>
    <t>指标分解部门</t>
  </si>
  <si>
    <t>预算项目</t>
    <phoneticPr fontId="5" type="noConversion"/>
  </si>
  <si>
    <t>2015年预算金额</t>
    <phoneticPr fontId="5" type="noConversion"/>
  </si>
  <si>
    <t>2015年1-10月份预算</t>
    <phoneticPr fontId="5" type="noConversion"/>
  </si>
  <si>
    <t>2015年1-10月份实际发生</t>
    <phoneticPr fontId="7" type="noConversion"/>
  </si>
  <si>
    <t>节约/超支比例</t>
    <phoneticPr fontId="7" type="noConversion"/>
  </si>
  <si>
    <t>占年度指标比例</t>
  </si>
  <si>
    <t>指标承担部门</t>
    <phoneticPr fontId="5" type="noConversion"/>
  </si>
  <si>
    <t>单位：万元</t>
  </si>
  <si>
    <t>驱动桥部</t>
  </si>
  <si>
    <t>前桥部</t>
  </si>
  <si>
    <t>主减速器部</t>
  </si>
  <si>
    <t>齿轮加工部</t>
  </si>
  <si>
    <t>桥壳加工部</t>
  </si>
  <si>
    <t>离合器部</t>
  </si>
  <si>
    <t>后勤部</t>
  </si>
  <si>
    <t>党群工作部</t>
  </si>
  <si>
    <t>财务部</t>
  </si>
  <si>
    <t>部门预留</t>
  </si>
  <si>
    <t>考核频次</t>
  </si>
  <si>
    <t>预算数</t>
    <phoneticPr fontId="5" type="noConversion"/>
  </si>
  <si>
    <t>实际发生</t>
    <phoneticPr fontId="7" type="noConversion"/>
  </si>
  <si>
    <t>占指标比例</t>
    <phoneticPr fontId="7" type="noConversion"/>
  </si>
  <si>
    <t>指标数</t>
  </si>
  <si>
    <t>季度考核</t>
  </si>
  <si>
    <t>年度考核</t>
  </si>
  <si>
    <t>三包索赔净额</t>
  </si>
  <si>
    <t>制造部</t>
    <phoneticPr fontId="5" type="noConversion"/>
  </si>
  <si>
    <t>专项费用--工位器具及维修</t>
  </si>
  <si>
    <t>物料消耗--杂类</t>
    <phoneticPr fontId="7" type="noConversion"/>
  </si>
  <si>
    <t>劳动保护费（不含一次性专项支出）</t>
  </si>
  <si>
    <t>厂内运输外包</t>
    <phoneticPr fontId="7" type="noConversion"/>
  </si>
  <si>
    <t>废漆渣处理费（含废水、污泥）</t>
    <phoneticPr fontId="7" type="noConversion"/>
  </si>
  <si>
    <t>动能部</t>
  </si>
  <si>
    <t>采暖费</t>
  </si>
  <si>
    <t>修理费（日常修理）</t>
    <phoneticPr fontId="7" type="noConversion"/>
  </si>
  <si>
    <t>修理费（厂内设施维修）</t>
    <phoneticPr fontId="7" type="noConversion"/>
  </si>
  <si>
    <t>物料消耗--排污费</t>
  </si>
  <si>
    <t>基建零星维修费用</t>
  </si>
  <si>
    <t>物料消耗--技术部（油液类）</t>
  </si>
  <si>
    <t>物料消耗(保洁）</t>
  </si>
  <si>
    <t>综合管理部</t>
    <phoneticPr fontId="7" type="noConversion"/>
  </si>
  <si>
    <t>业务外包（人员）</t>
    <phoneticPr fontId="7" type="noConversion"/>
  </si>
  <si>
    <t>企管部</t>
    <phoneticPr fontId="7" type="noConversion"/>
  </si>
  <si>
    <t>业务咨询费</t>
    <phoneticPr fontId="7" type="noConversion"/>
  </si>
  <si>
    <t>物业管理费</t>
    <phoneticPr fontId="7" type="noConversion"/>
  </si>
  <si>
    <t>采购部</t>
    <phoneticPr fontId="7" type="noConversion"/>
  </si>
  <si>
    <t>运输费（采购部运输）</t>
    <phoneticPr fontId="7" type="noConversion"/>
  </si>
  <si>
    <t>小计</t>
    <phoneticPr fontId="7" type="noConversion"/>
  </si>
  <si>
    <t>综合管理部</t>
    <phoneticPr fontId="7" type="noConversion"/>
  </si>
  <si>
    <t>职工薪酬</t>
  </si>
  <si>
    <t>劳务费用</t>
    <phoneticPr fontId="7" type="noConversion"/>
  </si>
  <si>
    <t>业务外包</t>
    <phoneticPr fontId="7" type="noConversion"/>
  </si>
  <si>
    <t>业务招待费</t>
    <phoneticPr fontId="7" type="noConversion"/>
  </si>
  <si>
    <t>各部门</t>
    <phoneticPr fontId="7" type="noConversion"/>
  </si>
  <si>
    <t>折旧费用</t>
    <phoneticPr fontId="7" type="noConversion"/>
  </si>
  <si>
    <t>租赁费用</t>
    <phoneticPr fontId="7" type="noConversion"/>
  </si>
  <si>
    <t>聘请中介机构费</t>
    <phoneticPr fontId="7" type="noConversion"/>
  </si>
  <si>
    <t>诉讼费</t>
    <phoneticPr fontId="7" type="noConversion"/>
  </si>
  <si>
    <t>党群部</t>
    <phoneticPr fontId="7" type="noConversion"/>
  </si>
  <si>
    <t>广告费</t>
    <phoneticPr fontId="7" type="noConversion"/>
  </si>
  <si>
    <t>质量部</t>
    <phoneticPr fontId="7" type="noConversion"/>
  </si>
  <si>
    <t>质量检测费</t>
    <phoneticPr fontId="7" type="noConversion"/>
  </si>
  <si>
    <t>三包费用</t>
    <phoneticPr fontId="7" type="noConversion"/>
  </si>
  <si>
    <t>财务部</t>
    <phoneticPr fontId="7" type="noConversion"/>
  </si>
  <si>
    <t>制造费用-其他</t>
    <phoneticPr fontId="7" type="noConversion"/>
  </si>
  <si>
    <t>管理费用-其他</t>
    <phoneticPr fontId="7" type="noConversion"/>
  </si>
  <si>
    <t>税金</t>
    <phoneticPr fontId="7" type="noConversion"/>
  </si>
  <si>
    <t>无形资产摊销</t>
    <phoneticPr fontId="7" type="noConversion"/>
  </si>
  <si>
    <t>长期待摊费用摊销</t>
    <phoneticPr fontId="7" type="noConversion"/>
  </si>
  <si>
    <t>合计</t>
    <phoneticPr fontId="7" type="noConversion"/>
  </si>
  <si>
    <t>产量占年度比例（不要了）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</si>
</sst>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 * #,##0_ ;_ * \-#,##0_ ;_ * &quot;-&quot;_ ;_ @_ "/>
    <numFmt numFmtId="43" formatCode="_ * #,##0.00_ ;_ * \-#,##0.00_ ;_ * &quot;-&quot;??_ ;_ @_ "/>
    <numFmt numFmtId="176" formatCode="0.00_);[Red]\(0.00\)"/>
  </numFmts>
  <fonts count="11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0"/>
      <color theme="1"/>
      <name val="Times New Roman"/>
      <family val="1"/>
    </font>
    <font>
      <b/>
      <sz val="10"/>
      <color rgb="FF000000"/>
      <name val="宋体"/>
      <family val="3"/>
      <charset val="134"/>
    </font>
    <font>
      <sz val="10"/>
      <color rgb="FF00000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rgb="FFFF0000"/>
      <name val="宋体"/>
      <family val="3"/>
      <charset val="134"/>
    </font>
    <font>
      <sz val="9.4499999999999993"/>
      <color indexed="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92">
    <xf numFmtId="0" fontId="0" fillId="0" borderId="0" xfId="0"/>
    <xf numFmtId="0" fontId="2" fillId="0" borderId="0" xfId="0" applyFont="1" applyAlignment="1">
      <alignment vertical="center" wrapText="1"/>
    </xf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right" vertical="center"/>
    </xf>
    <xf numFmtId="10" fontId="4" fillId="2" borderId="1" xfId="0" applyNumberFormat="1" applyFont="1" applyFill="1" applyBorder="1" applyAlignment="1">
      <alignment horizontal="right" vertical="center"/>
    </xf>
    <xf numFmtId="0" fontId="4" fillId="0" borderId="1" xfId="0" applyFont="1" applyBorder="1" applyAlignment="1">
      <alignment horizontal="left" vertical="center"/>
    </xf>
    <xf numFmtId="4" fontId="4" fillId="0" borderId="1" xfId="0" applyNumberFormat="1" applyFont="1" applyBorder="1" applyAlignment="1">
      <alignment horizontal="right" vertical="center"/>
    </xf>
    <xf numFmtId="4" fontId="4" fillId="2" borderId="1" xfId="0" applyNumberFormat="1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left" vertical="center" textRotation="255"/>
    </xf>
    <xf numFmtId="176" fontId="8" fillId="0" borderId="0" xfId="0" applyNumberFormat="1" applyFont="1" applyFill="1" applyAlignment="1" applyProtection="1">
      <alignment vertical="top"/>
      <protection locked="0"/>
    </xf>
    <xf numFmtId="176" fontId="6" fillId="0" borderId="1" xfId="0" applyNumberFormat="1" applyFont="1" applyFill="1" applyBorder="1" applyAlignment="1" applyProtection="1">
      <alignment vertical="top"/>
      <protection locked="0"/>
    </xf>
    <xf numFmtId="176" fontId="6" fillId="0" borderId="1" xfId="1" applyNumberFormat="1" applyFont="1" applyFill="1" applyBorder="1" applyAlignment="1">
      <alignment horizontal="center"/>
    </xf>
    <xf numFmtId="176" fontId="6" fillId="0" borderId="1" xfId="0" applyNumberFormat="1" applyFont="1" applyFill="1" applyBorder="1" applyAlignment="1" applyProtection="1">
      <alignment horizontal="center"/>
      <protection locked="0"/>
    </xf>
    <xf numFmtId="176" fontId="6" fillId="0" borderId="0" xfId="0" applyNumberFormat="1" applyFont="1" applyFill="1" applyAlignment="1" applyProtection="1">
      <alignment horizontal="center"/>
      <protection locked="0"/>
    </xf>
    <xf numFmtId="176" fontId="6" fillId="0" borderId="1" xfId="2" applyNumberFormat="1" applyFont="1" applyFill="1" applyBorder="1" applyAlignment="1" applyProtection="1">
      <alignment horizontal="center"/>
      <protection locked="0"/>
    </xf>
    <xf numFmtId="43" fontId="8" fillId="0" borderId="1" xfId="0" applyNumberFormat="1" applyFont="1" applyFill="1" applyBorder="1" applyAlignment="1" applyProtection="1">
      <protection locked="0"/>
    </xf>
    <xf numFmtId="43" fontId="8" fillId="3" borderId="1" xfId="0" applyNumberFormat="1" applyFont="1" applyFill="1" applyBorder="1" applyAlignment="1" applyProtection="1">
      <protection locked="0"/>
    </xf>
    <xf numFmtId="43" fontId="8" fillId="3" borderId="1" xfId="1" applyFont="1" applyFill="1" applyBorder="1" applyAlignment="1">
      <alignment horizontal="center"/>
    </xf>
    <xf numFmtId="43" fontId="8" fillId="3" borderId="1" xfId="1" applyNumberFormat="1" applyFont="1" applyFill="1" applyBorder="1" applyAlignment="1">
      <alignment horizontal="center"/>
    </xf>
    <xf numFmtId="10" fontId="8" fillId="3" borderId="1" xfId="1" applyNumberFormat="1" applyFont="1" applyFill="1" applyBorder="1" applyAlignment="1">
      <alignment horizontal="center"/>
    </xf>
    <xf numFmtId="43" fontId="8" fillId="0" borderId="1" xfId="2" applyNumberFormat="1" applyFont="1" applyFill="1" applyBorder="1" applyAlignment="1">
      <alignment horizontal="right"/>
    </xf>
    <xf numFmtId="10" fontId="8" fillId="0" borderId="1" xfId="2" applyNumberFormat="1" applyFont="1" applyFill="1" applyBorder="1" applyAlignment="1">
      <alignment horizontal="right"/>
    </xf>
    <xf numFmtId="176" fontId="8" fillId="0" borderId="1" xfId="0" applyNumberFormat="1" applyFont="1" applyFill="1" applyBorder="1" applyAlignment="1" applyProtection="1">
      <alignment horizontal="center"/>
      <protection locked="0"/>
    </xf>
    <xf numFmtId="43" fontId="6" fillId="0" borderId="1" xfId="0" applyNumberFormat="1" applyFont="1" applyFill="1" applyBorder="1" applyAlignment="1" applyProtection="1">
      <alignment horizontal="left"/>
      <protection locked="0"/>
    </xf>
    <xf numFmtId="43" fontId="6" fillId="3" borderId="1" xfId="1" applyFont="1" applyFill="1" applyBorder="1" applyAlignment="1">
      <alignment horizontal="center"/>
    </xf>
    <xf numFmtId="43" fontId="6" fillId="0" borderId="1" xfId="0" applyNumberFormat="1" applyFont="1" applyFill="1" applyBorder="1" applyAlignment="1" applyProtection="1">
      <protection locked="0"/>
    </xf>
    <xf numFmtId="10" fontId="6" fillId="3" borderId="1" xfId="1" applyNumberFormat="1" applyFont="1" applyFill="1" applyBorder="1" applyAlignment="1">
      <alignment horizontal="center"/>
    </xf>
    <xf numFmtId="176" fontId="6" fillId="0" borderId="1" xfId="0" applyNumberFormat="1" applyFont="1" applyFill="1" applyBorder="1" applyAlignment="1" applyProtection="1"/>
    <xf numFmtId="176" fontId="8" fillId="3" borderId="1" xfId="0" applyNumberFormat="1" applyFont="1" applyFill="1" applyBorder="1" applyAlignment="1" applyProtection="1"/>
    <xf numFmtId="176" fontId="8" fillId="3" borderId="1" xfId="0" applyNumberFormat="1" applyFont="1" applyFill="1" applyBorder="1" applyAlignment="1" applyProtection="1">
      <alignment horizontal="center"/>
      <protection locked="0"/>
    </xf>
    <xf numFmtId="176" fontId="8" fillId="3" borderId="0" xfId="0" applyNumberFormat="1" applyFont="1" applyFill="1" applyAlignment="1" applyProtection="1">
      <alignment vertical="top"/>
      <protection locked="0"/>
    </xf>
    <xf numFmtId="176" fontId="8" fillId="0" borderId="1" xfId="0" applyNumberFormat="1" applyFont="1" applyFill="1" applyBorder="1" applyAlignment="1" applyProtection="1"/>
    <xf numFmtId="176" fontId="8" fillId="0" borderId="1" xfId="0" applyNumberFormat="1" applyFont="1" applyFill="1" applyBorder="1" applyAlignment="1" applyProtection="1">
      <protection locked="0"/>
    </xf>
    <xf numFmtId="176" fontId="8" fillId="3" borderId="1" xfId="0" applyNumberFormat="1" applyFont="1" applyFill="1" applyBorder="1" applyAlignment="1" applyProtection="1">
      <protection locked="0"/>
    </xf>
    <xf numFmtId="176" fontId="6" fillId="0" borderId="1" xfId="0" applyNumberFormat="1" applyFont="1" applyFill="1" applyBorder="1" applyAlignment="1" applyProtection="1">
      <protection locked="0"/>
    </xf>
    <xf numFmtId="176" fontId="8" fillId="0" borderId="0" xfId="1" applyNumberFormat="1" applyFont="1" applyFill="1" applyAlignment="1"/>
    <xf numFmtId="43" fontId="9" fillId="3" borderId="1" xfId="1" applyFont="1" applyFill="1" applyBorder="1" applyAlignment="1">
      <alignment horizontal="center"/>
    </xf>
    <xf numFmtId="176" fontId="6" fillId="0" borderId="1" xfId="1" applyNumberFormat="1" applyFont="1" applyFill="1" applyBorder="1" applyAlignment="1"/>
    <xf numFmtId="176" fontId="8" fillId="5" borderId="1" xfId="0" applyNumberFormat="1" applyFont="1" applyFill="1" applyBorder="1" applyAlignment="1" applyProtection="1">
      <alignment vertical="top"/>
      <protection locked="0"/>
    </xf>
    <xf numFmtId="43" fontId="8" fillId="5" borderId="1" xfId="1" applyFont="1" applyFill="1" applyBorder="1" applyAlignment="1" applyProtection="1">
      <protection locked="0"/>
    </xf>
    <xf numFmtId="43" fontId="8" fillId="5" borderId="1" xfId="1" applyFont="1" applyFill="1" applyBorder="1" applyAlignment="1">
      <alignment horizontal="center"/>
    </xf>
    <xf numFmtId="10" fontId="8" fillId="5" borderId="1" xfId="1" applyNumberFormat="1" applyFont="1" applyFill="1" applyBorder="1" applyAlignment="1">
      <alignment horizontal="center"/>
    </xf>
    <xf numFmtId="10" fontId="8" fillId="5" borderId="1" xfId="2" applyNumberFormat="1" applyFont="1" applyFill="1" applyBorder="1" applyAlignment="1">
      <alignment horizontal="right"/>
    </xf>
    <xf numFmtId="176" fontId="8" fillId="0" borderId="1" xfId="2" applyNumberFormat="1" applyFont="1" applyFill="1" applyBorder="1" applyAlignment="1" applyProtection="1">
      <alignment horizontal="right"/>
      <protection locked="0"/>
    </xf>
    <xf numFmtId="176" fontId="8" fillId="0" borderId="1" xfId="1" applyNumberFormat="1" applyFont="1" applyFill="1" applyBorder="1" applyAlignment="1"/>
    <xf numFmtId="43" fontId="10" fillId="0" borderId="9" xfId="1" applyFont="1" applyBorder="1" applyAlignment="1">
      <alignment horizontal="right"/>
    </xf>
    <xf numFmtId="43" fontId="8" fillId="0" borderId="1" xfId="1" applyFont="1" applyFill="1" applyBorder="1" applyAlignment="1">
      <alignment horizontal="center"/>
    </xf>
    <xf numFmtId="176" fontId="8" fillId="0" borderId="1" xfId="0" applyNumberFormat="1" applyFont="1" applyFill="1" applyBorder="1" applyAlignment="1" applyProtection="1">
      <alignment horizontal="left"/>
      <protection locked="0"/>
    </xf>
    <xf numFmtId="176" fontId="8" fillId="0" borderId="1" xfId="0" applyNumberFormat="1" applyFont="1" applyFill="1" applyBorder="1" applyAlignment="1" applyProtection="1">
      <alignment horizontal="center" vertical="top"/>
      <protection locked="0"/>
    </xf>
    <xf numFmtId="176" fontId="8" fillId="5" borderId="1" xfId="0" applyNumberFormat="1" applyFont="1" applyFill="1" applyBorder="1" applyAlignment="1" applyProtection="1">
      <protection locked="0"/>
    </xf>
    <xf numFmtId="176" fontId="8" fillId="5" borderId="1" xfId="2" applyNumberFormat="1" applyFont="1" applyFill="1" applyBorder="1" applyAlignment="1" applyProtection="1">
      <alignment horizontal="right"/>
      <protection locked="0"/>
    </xf>
    <xf numFmtId="176" fontId="8" fillId="5" borderId="1" xfId="1" applyNumberFormat="1" applyFont="1" applyFill="1" applyBorder="1" applyAlignment="1"/>
    <xf numFmtId="176" fontId="8" fillId="0" borderId="1" xfId="0" applyNumberFormat="1" applyFont="1" applyFill="1" applyBorder="1" applyAlignment="1" applyProtection="1">
      <alignment vertical="top"/>
      <protection locked="0"/>
    </xf>
    <xf numFmtId="43" fontId="8" fillId="0" borderId="1" xfId="1" applyFont="1" applyFill="1" applyBorder="1" applyAlignment="1" applyProtection="1">
      <protection locked="0"/>
    </xf>
    <xf numFmtId="43" fontId="8" fillId="3" borderId="7" xfId="1" applyFont="1" applyFill="1" applyBorder="1" applyAlignment="1" applyProtection="1">
      <alignment horizontal="center"/>
      <protection locked="0"/>
    </xf>
    <xf numFmtId="176" fontId="8" fillId="0" borderId="1" xfId="2" applyNumberFormat="1" applyFont="1" applyFill="1" applyBorder="1" applyAlignment="1" applyProtection="1">
      <alignment horizontal="right" vertical="top"/>
      <protection locked="0"/>
    </xf>
    <xf numFmtId="43" fontId="8" fillId="3" borderId="0" xfId="1" applyFont="1" applyFill="1" applyAlignment="1">
      <alignment horizontal="center"/>
    </xf>
    <xf numFmtId="43" fontId="8" fillId="0" borderId="0" xfId="1" applyFont="1" applyFill="1" applyAlignment="1">
      <alignment horizontal="center"/>
    </xf>
    <xf numFmtId="176" fontId="8" fillId="0" borderId="0" xfId="2" applyNumberFormat="1" applyFont="1" applyFill="1" applyAlignment="1" applyProtection="1">
      <alignment horizontal="right" vertical="top"/>
      <protection locked="0"/>
    </xf>
    <xf numFmtId="0" fontId="4" fillId="2" borderId="1" xfId="0" applyFont="1" applyFill="1" applyBorder="1" applyAlignment="1">
      <alignment horizontal="center" vertical="center" textRotation="255"/>
    </xf>
    <xf numFmtId="0" fontId="3" fillId="2" borderId="1" xfId="0" applyFont="1" applyFill="1" applyBorder="1" applyAlignment="1">
      <alignment horizontal="center" vertical="center" wrapText="1"/>
    </xf>
    <xf numFmtId="176" fontId="6" fillId="0" borderId="1" xfId="0" applyNumberFormat="1" applyFont="1" applyFill="1" applyBorder="1" applyAlignment="1" applyProtection="1">
      <alignment horizontal="center" vertical="center" textRotation="255"/>
      <protection locked="0"/>
    </xf>
    <xf numFmtId="176" fontId="8" fillId="0" borderId="1" xfId="0" applyNumberFormat="1" applyFont="1" applyFill="1" applyBorder="1" applyAlignment="1" applyProtection="1">
      <alignment horizontal="center" vertical="center" textRotation="255"/>
      <protection locked="0"/>
    </xf>
    <xf numFmtId="176" fontId="8" fillId="0" borderId="3" xfId="0" applyNumberFormat="1" applyFont="1" applyFill="1" applyBorder="1" applyAlignment="1" applyProtection="1">
      <alignment horizontal="center" vertical="center"/>
      <protection locked="0"/>
    </xf>
    <xf numFmtId="176" fontId="8" fillId="0" borderId="8" xfId="0" applyNumberFormat="1" applyFont="1" applyFill="1" applyBorder="1" applyAlignment="1" applyProtection="1">
      <alignment horizontal="center" vertical="center"/>
      <protection locked="0"/>
    </xf>
    <xf numFmtId="176" fontId="8" fillId="0" borderId="3" xfId="0" applyNumberFormat="1" applyFont="1" applyFill="1" applyBorder="1" applyAlignment="1" applyProtection="1">
      <alignment horizontal="center" vertical="center" textRotation="255"/>
      <protection locked="0"/>
    </xf>
    <xf numFmtId="176" fontId="8" fillId="0" borderId="4" xfId="0" applyNumberFormat="1" applyFont="1" applyFill="1" applyBorder="1" applyAlignment="1" applyProtection="1">
      <alignment horizontal="center" vertical="center" textRotation="255"/>
      <protection locked="0"/>
    </xf>
    <xf numFmtId="176" fontId="8" fillId="0" borderId="8" xfId="0" applyNumberFormat="1" applyFont="1" applyFill="1" applyBorder="1" applyAlignment="1" applyProtection="1">
      <alignment horizontal="center" vertical="center" textRotation="255"/>
      <protection locked="0"/>
    </xf>
    <xf numFmtId="176" fontId="6" fillId="0" borderId="1" xfId="1" applyNumberFormat="1" applyFont="1" applyFill="1" applyBorder="1" applyAlignment="1">
      <alignment horizontal="center" vertical="center" textRotation="255"/>
    </xf>
    <xf numFmtId="176" fontId="6" fillId="0" borderId="5" xfId="0" applyNumberFormat="1" applyFont="1" applyFill="1" applyBorder="1" applyAlignment="1" applyProtection="1">
      <alignment horizontal="center"/>
      <protection locked="0"/>
    </xf>
    <xf numFmtId="176" fontId="6" fillId="0" borderId="6" xfId="0" applyNumberFormat="1" applyFont="1" applyFill="1" applyBorder="1" applyAlignment="1" applyProtection="1">
      <alignment horizontal="center"/>
      <protection locked="0"/>
    </xf>
    <xf numFmtId="176" fontId="6" fillId="0" borderId="7" xfId="0" applyNumberFormat="1" applyFont="1" applyFill="1" applyBorder="1" applyAlignment="1" applyProtection="1">
      <alignment horizontal="center"/>
      <protection locked="0"/>
    </xf>
    <xf numFmtId="43" fontId="8" fillId="0" borderId="1" xfId="0" applyNumberFormat="1" applyFont="1" applyFill="1" applyBorder="1" applyAlignment="1" applyProtection="1">
      <alignment horizontal="center" vertical="center" textRotation="255"/>
      <protection locked="0"/>
    </xf>
    <xf numFmtId="43" fontId="6" fillId="0" borderId="1" xfId="0" applyNumberFormat="1" applyFont="1" applyFill="1" applyBorder="1" applyAlignment="1" applyProtection="1">
      <alignment horizontal="center" vertical="center" textRotation="255"/>
      <protection locked="0"/>
    </xf>
    <xf numFmtId="176" fontId="6" fillId="4" borderId="5" xfId="2" applyNumberFormat="1" applyFont="1" applyFill="1" applyBorder="1" applyAlignment="1" applyProtection="1">
      <alignment horizontal="center"/>
      <protection locked="0"/>
    </xf>
    <xf numFmtId="176" fontId="6" fillId="4" borderId="6" xfId="2" applyNumberFormat="1" applyFont="1" applyFill="1" applyBorder="1" applyAlignment="1" applyProtection="1">
      <alignment horizontal="center"/>
      <protection locked="0"/>
    </xf>
    <xf numFmtId="176" fontId="6" fillId="4" borderId="7" xfId="2" applyNumberFormat="1" applyFont="1" applyFill="1" applyBorder="1" applyAlignment="1" applyProtection="1">
      <alignment horizontal="center"/>
      <protection locked="0"/>
    </xf>
    <xf numFmtId="176" fontId="6" fillId="4" borderId="5" xfId="0" applyNumberFormat="1" applyFont="1" applyFill="1" applyBorder="1" applyAlignment="1" applyProtection="1">
      <alignment horizontal="center"/>
      <protection locked="0"/>
    </xf>
    <xf numFmtId="176" fontId="6" fillId="4" borderId="6" xfId="0" applyNumberFormat="1" applyFont="1" applyFill="1" applyBorder="1" applyAlignment="1" applyProtection="1">
      <alignment horizontal="center"/>
      <protection locked="0"/>
    </xf>
    <xf numFmtId="176" fontId="6" fillId="4" borderId="7" xfId="0" applyNumberFormat="1" applyFont="1" applyFill="1" applyBorder="1" applyAlignment="1" applyProtection="1">
      <alignment horizontal="center"/>
      <protection locked="0"/>
    </xf>
    <xf numFmtId="176" fontId="6" fillId="0" borderId="2" xfId="0" applyNumberFormat="1" applyFont="1" applyFill="1" applyBorder="1" applyAlignment="1" applyProtection="1">
      <alignment horizontal="center"/>
      <protection locked="0"/>
    </xf>
    <xf numFmtId="176" fontId="6" fillId="0" borderId="1" xfId="0" applyNumberFormat="1" applyFont="1" applyFill="1" applyBorder="1" applyAlignment="1" applyProtection="1">
      <alignment horizontal="center" vertical="center"/>
      <protection locked="0"/>
    </xf>
    <xf numFmtId="176" fontId="6" fillId="3" borderId="1" xfId="0" applyNumberFormat="1" applyFont="1" applyFill="1" applyBorder="1" applyAlignment="1" applyProtection="1">
      <alignment horizontal="center" vertical="center" wrapText="1"/>
      <protection locked="0"/>
    </xf>
    <xf numFmtId="57" fontId="6" fillId="0" borderId="1" xfId="1" applyNumberFormat="1" applyFont="1" applyFill="1" applyBorder="1" applyAlignment="1">
      <alignment horizontal="center" vertical="center" wrapText="1"/>
    </xf>
    <xf numFmtId="57" fontId="6" fillId="3" borderId="1" xfId="1" applyNumberFormat="1" applyFont="1" applyFill="1" applyBorder="1" applyAlignment="1">
      <alignment horizontal="center" vertical="center" wrapText="1"/>
    </xf>
    <xf numFmtId="57" fontId="6" fillId="3" borderId="3" xfId="1" applyNumberFormat="1" applyFont="1" applyFill="1" applyBorder="1" applyAlignment="1">
      <alignment horizontal="center" vertical="center" wrapText="1"/>
    </xf>
    <xf numFmtId="57" fontId="6" fillId="3" borderId="4" xfId="1" applyNumberFormat="1" applyFont="1" applyFill="1" applyBorder="1" applyAlignment="1">
      <alignment horizontal="center" vertical="center" wrapText="1"/>
    </xf>
    <xf numFmtId="57" fontId="6" fillId="3" borderId="8" xfId="1" applyNumberFormat="1" applyFont="1" applyFill="1" applyBorder="1" applyAlignment="1">
      <alignment horizontal="center" vertical="center" wrapText="1"/>
    </xf>
    <xf numFmtId="176" fontId="6" fillId="0" borderId="1" xfId="0" applyNumberFormat="1" applyFont="1" applyFill="1" applyBorder="1" applyAlignment="1" applyProtection="1">
      <alignment horizontal="center"/>
      <protection locked="0"/>
    </xf>
    <xf numFmtId="0" fontId="3" fillId="4" borderId="1" xfId="0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right" vertical="center"/>
    </xf>
    <xf numFmtId="0" fontId="0" fillId="4" borderId="0" xfId="0" applyFill="1"/>
  </cellXfs>
  <cellStyles count="3">
    <cellStyle name="常规" xfId="0" builtinId="0"/>
    <cellStyle name="千位分隔" xfId="1" builtinId="3"/>
    <cellStyle name="千位分隔[0]" xfId="2" builtinId="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ADMINI~1\LOCALS~1\Temp\2015&#24180;&#37096;&#38376;&#23454;&#38469;&#21457;&#29983;&#36153;&#29992;&#27719;&#24635;&#3492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25104;&#26412;&#20998;&#26512;&#20250;\2015&#24180;&#25104;&#26412;&#20998;&#26512;&#20250;\12&#26376;&#20221;\&#24352;&#26480;%20&#25928;&#30410;&#20998;&#26512;&#27719;&#24635;&#34920;-12.0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30408;&#20111;&#24179;&#34913;&#28857;&#27979;&#31639;\2015&#24180;\2015&#24180;&#20445;&#26412;&#28857;&#27979;&#31639;(1-10&#26376;)-&#24213;&#31295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月实际发生"/>
      <sheetName val="2月实际发生"/>
      <sheetName val="3月实际发生"/>
      <sheetName val="1季度实际发生"/>
      <sheetName val="1月指标"/>
      <sheetName val="2月指标"/>
      <sheetName val="3月指标"/>
      <sheetName val="1季度指标-1"/>
      <sheetName val="1季度指标"/>
      <sheetName val="1季度超指标"/>
      <sheetName val="4月实际发生"/>
      <sheetName val="5月实际发生"/>
      <sheetName val="6月实际发生"/>
      <sheetName val="4月指标"/>
      <sheetName val="5月指标"/>
      <sheetName val="6月指标"/>
      <sheetName val="二季度实际发生汇总"/>
      <sheetName val="二季度指标"/>
      <sheetName val="7月实际发生"/>
      <sheetName val="7月指标"/>
      <sheetName val="1-7月实际发生合计"/>
      <sheetName val="1-7月指标合计"/>
      <sheetName val="1-7月指标完成情况"/>
      <sheetName val="8月实际发生"/>
      <sheetName val="8月指标"/>
      <sheetName val="1-8月实际累计"/>
      <sheetName val="1-8月指标累计"/>
      <sheetName val="9月实际发生"/>
      <sheetName val="9月指标"/>
      <sheetName val="三季度实际发生"/>
      <sheetName val="3季度指标"/>
      <sheetName val="三季度超支"/>
      <sheetName val="1-9月实际发生"/>
      <sheetName val="1-9月指标"/>
      <sheetName val="10月实际发生"/>
      <sheetName val="10指标"/>
      <sheetName val="1-10月实际发生"/>
      <sheetName val="1-10指标"/>
      <sheetName val="Sheet3"/>
    </sheetNames>
    <sheetDataSet>
      <sheetData sheetId="0" refreshError="1"/>
      <sheetData sheetId="1" refreshError="1"/>
      <sheetData sheetId="2" refreshError="1"/>
      <sheetData sheetId="3" refreshError="1">
        <row r="45">
          <cell r="D45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45">
          <cell r="D45">
            <v>0</v>
          </cell>
        </row>
      </sheetData>
      <sheetData sheetId="17" refreshError="1"/>
      <sheetData sheetId="18" refreshError="1"/>
      <sheetData sheetId="19" refreshError="1"/>
      <sheetData sheetId="20" refreshError="1">
        <row r="4">
          <cell r="D4">
            <v>90.413921000000002</v>
          </cell>
        </row>
        <row r="20">
          <cell r="D20">
            <v>0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>
        <row r="4">
          <cell r="D4">
            <v>119.33801500000001</v>
          </cell>
          <cell r="E4">
            <v>1.6955390000000001</v>
          </cell>
          <cell r="F4">
            <v>11.555653000000001</v>
          </cell>
          <cell r="G4">
            <v>6.0449039999999998</v>
          </cell>
          <cell r="H4">
            <v>16.772981000000001</v>
          </cell>
          <cell r="I4">
            <v>46.392954000000003</v>
          </cell>
          <cell r="J4">
            <v>2.8792</v>
          </cell>
          <cell r="K4">
            <v>0</v>
          </cell>
          <cell r="L4">
            <v>3.2833079999999999</v>
          </cell>
          <cell r="M4">
            <v>5.2400130000000003</v>
          </cell>
          <cell r="N4">
            <v>25.473463000000002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</row>
        <row r="5">
          <cell r="D5">
            <v>72.518104033000014</v>
          </cell>
          <cell r="E5">
            <v>3.41</v>
          </cell>
          <cell r="F5">
            <v>7.0600000000000005</v>
          </cell>
          <cell r="G5">
            <v>1.49</v>
          </cell>
          <cell r="H5">
            <v>34.67</v>
          </cell>
          <cell r="I5">
            <v>7.03</v>
          </cell>
          <cell r="J5">
            <v>1.3400000000000003</v>
          </cell>
          <cell r="K5">
            <v>1.8200000000000003</v>
          </cell>
          <cell r="L5">
            <v>0</v>
          </cell>
          <cell r="M5">
            <v>15.698104033000003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</row>
        <row r="6">
          <cell r="D6">
            <v>16.73</v>
          </cell>
          <cell r="E6">
            <v>0.02</v>
          </cell>
          <cell r="F6">
            <v>1.4300000000000002</v>
          </cell>
          <cell r="G6">
            <v>1.6</v>
          </cell>
          <cell r="H6">
            <v>4.0999999999999996</v>
          </cell>
          <cell r="I6">
            <v>2.96</v>
          </cell>
          <cell r="J6">
            <v>2</v>
          </cell>
          <cell r="K6">
            <v>0.5</v>
          </cell>
          <cell r="L6">
            <v>0</v>
          </cell>
          <cell r="M6">
            <v>4.12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</row>
        <row r="7"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</row>
        <row r="8"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</row>
        <row r="10">
          <cell r="D10">
            <v>64.449596999999997</v>
          </cell>
          <cell r="E10">
            <v>10.992719999999998</v>
          </cell>
          <cell r="F10">
            <v>1.2975909999999999</v>
          </cell>
          <cell r="G10">
            <v>4.8148599999999995</v>
          </cell>
          <cell r="H10">
            <v>7.860700000000001E-2</v>
          </cell>
          <cell r="I10">
            <v>23.085642</v>
          </cell>
          <cell r="J10">
            <v>0.47189900000000001</v>
          </cell>
          <cell r="K10">
            <v>0</v>
          </cell>
          <cell r="L10">
            <v>23.708278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</row>
        <row r="11">
          <cell r="D11">
            <v>35.184989435599995</v>
          </cell>
          <cell r="E11">
            <v>5.8457452922000002</v>
          </cell>
          <cell r="F11">
            <v>5.2940306897000005</v>
          </cell>
          <cell r="G11">
            <v>3.4283217115999998</v>
          </cell>
          <cell r="H11">
            <v>3.2214378922999996</v>
          </cell>
          <cell r="I11">
            <v>7.9463233516999994</v>
          </cell>
          <cell r="J11">
            <v>2.5357554889000005</v>
          </cell>
          <cell r="K11">
            <v>2.3613892812999997</v>
          </cell>
          <cell r="L11">
            <v>2.6581691597000003</v>
          </cell>
          <cell r="M11">
            <v>1.5691746692999999</v>
          </cell>
          <cell r="N11">
            <v>6.2293504E-3</v>
          </cell>
          <cell r="O11">
            <v>0</v>
          </cell>
          <cell r="P11">
            <v>0.26885789490000001</v>
          </cell>
          <cell r="Q11">
            <v>4.9554653600000005E-2</v>
          </cell>
          <cell r="R11">
            <v>0</v>
          </cell>
          <cell r="S11">
            <v>0</v>
          </cell>
          <cell r="T11">
            <v>0</v>
          </cell>
        </row>
        <row r="12">
          <cell r="D12">
            <v>581.09251300000005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581.09251300000005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</row>
        <row r="13">
          <cell r="D13">
            <v>67.084368754799982</v>
          </cell>
          <cell r="E13">
            <v>15.1197685941</v>
          </cell>
          <cell r="F13">
            <v>12.242463191199999</v>
          </cell>
          <cell r="G13">
            <v>10.110102047599998</v>
          </cell>
          <cell r="H13">
            <v>5.3594782034000001</v>
          </cell>
          <cell r="I13">
            <v>13.6391856511</v>
          </cell>
          <cell r="J13">
            <v>5.7146157106000004</v>
          </cell>
          <cell r="K13">
            <v>1.9519431813999997</v>
          </cell>
          <cell r="L13">
            <v>1.6930883874</v>
          </cell>
          <cell r="M13">
            <v>0.77229883439999991</v>
          </cell>
          <cell r="N13">
            <v>8.588419600000001E-2</v>
          </cell>
          <cell r="O13">
            <v>5.3307431999999995E-2</v>
          </cell>
          <cell r="P13">
            <v>0.11655974640000001</v>
          </cell>
          <cell r="Q13">
            <v>0.14867395520000001</v>
          </cell>
          <cell r="R13">
            <v>0</v>
          </cell>
          <cell r="S13">
            <v>2.6653715999999997E-2</v>
          </cell>
          <cell r="T13">
            <v>5.0345908000000002E-2</v>
          </cell>
        </row>
        <row r="14">
          <cell r="D14">
            <v>1249.8515449999998</v>
          </cell>
          <cell r="E14">
            <v>14.6</v>
          </cell>
          <cell r="F14">
            <v>53.4</v>
          </cell>
          <cell r="G14">
            <v>16.5</v>
          </cell>
          <cell r="H14">
            <v>2.4</v>
          </cell>
          <cell r="I14">
            <v>0</v>
          </cell>
          <cell r="J14">
            <v>1.9</v>
          </cell>
          <cell r="K14">
            <v>0</v>
          </cell>
          <cell r="L14">
            <v>1161.0515449999998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</row>
        <row r="15">
          <cell r="D15">
            <v>9.6114139999999999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9.6114139999999999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</row>
        <row r="16">
          <cell r="D16">
            <v>18.031604999999999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18.031604999999999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</row>
        <row r="17">
          <cell r="D17">
            <v>4.4570270000000001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4.4570270000000001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</row>
        <row r="18">
          <cell r="D18">
            <v>0.33169999999999999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0.33169999999999999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</row>
        <row r="19">
          <cell r="D19">
            <v>2031.639608251566</v>
          </cell>
          <cell r="E19">
            <v>252.99366405340095</v>
          </cell>
          <cell r="F19">
            <v>372.8044584582093</v>
          </cell>
          <cell r="G19">
            <v>215.45457101728456</v>
          </cell>
          <cell r="H19">
            <v>586.02900945320789</v>
          </cell>
          <cell r="I19">
            <v>413.28481026946349</v>
          </cell>
          <cell r="J19">
            <v>57.539468999999997</v>
          </cell>
          <cell r="K19">
            <v>98.508187000000007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35.025438999999999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</row>
        <row r="20"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8.849558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</row>
        <row r="21">
          <cell r="D21">
            <v>311.95495747260003</v>
          </cell>
          <cell r="E21">
            <v>11.185834</v>
          </cell>
          <cell r="F21">
            <v>9.8392814330000018</v>
          </cell>
          <cell r="G21">
            <v>4.6661179999999991</v>
          </cell>
          <cell r="H21">
            <v>115.69994959959999</v>
          </cell>
          <cell r="I21">
            <v>147.82784844</v>
          </cell>
          <cell r="J21">
            <v>1.267112</v>
          </cell>
          <cell r="K21">
            <v>19.650207999999999</v>
          </cell>
          <cell r="L21">
            <v>0</v>
          </cell>
          <cell r="M21">
            <v>0.80204200000000003</v>
          </cell>
          <cell r="N21">
            <v>1.016564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</row>
        <row r="22">
          <cell r="D22">
            <v>140.36237375579998</v>
          </cell>
          <cell r="E22">
            <v>13.527634860599999</v>
          </cell>
          <cell r="F22">
            <v>7.1537366672000005</v>
          </cell>
          <cell r="G22">
            <v>6.0968584335999996</v>
          </cell>
          <cell r="H22">
            <v>1.0252501344</v>
          </cell>
          <cell r="I22">
            <v>6.6462087529999998</v>
          </cell>
          <cell r="J22">
            <v>3.0214897135999998</v>
          </cell>
          <cell r="K22">
            <v>67.059697417400002</v>
          </cell>
          <cell r="L22">
            <v>34.747267776000001</v>
          </cell>
          <cell r="M22">
            <v>0.22046499999999997</v>
          </cell>
          <cell r="N22">
            <v>0</v>
          </cell>
          <cell r="O22">
            <v>0</v>
          </cell>
          <cell r="P22">
            <v>0.63513299999999995</v>
          </cell>
          <cell r="Q22">
            <v>0.22863200000000003</v>
          </cell>
          <cell r="R22">
            <v>0</v>
          </cell>
          <cell r="S22">
            <v>0</v>
          </cell>
          <cell r="T22">
            <v>0</v>
          </cell>
        </row>
        <row r="23">
          <cell r="D23">
            <v>1041.3678835652997</v>
          </cell>
          <cell r="E23">
            <v>105.77688386870003</v>
          </cell>
          <cell r="F23">
            <v>131.64933722869998</v>
          </cell>
          <cell r="G23">
            <v>98.502298402999998</v>
          </cell>
          <cell r="H23">
            <v>118.27590916999999</v>
          </cell>
          <cell r="I23">
            <v>241.65236881929999</v>
          </cell>
          <cell r="J23">
            <v>52.958776256299998</v>
          </cell>
          <cell r="K23">
            <v>267.47392823350003</v>
          </cell>
          <cell r="L23">
            <v>0.17788171059999999</v>
          </cell>
          <cell r="M23">
            <v>8.6724154569999996</v>
          </cell>
          <cell r="N23">
            <v>3.6639834182</v>
          </cell>
          <cell r="O23">
            <v>0</v>
          </cell>
          <cell r="P23">
            <v>12.564101000000001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</row>
        <row r="24">
          <cell r="D24">
            <v>26.384709621500001</v>
          </cell>
          <cell r="E24">
            <v>1.4084952000000001E-2</v>
          </cell>
          <cell r="F24">
            <v>0</v>
          </cell>
          <cell r="G24">
            <v>3.2069384999999999E-2</v>
          </cell>
          <cell r="H24">
            <v>2.3901360000000002E-3</v>
          </cell>
          <cell r="I24">
            <v>2.4481920000000001E-3</v>
          </cell>
          <cell r="J24">
            <v>0</v>
          </cell>
          <cell r="K24">
            <v>26.333716956500002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</row>
        <row r="25">
          <cell r="D25">
            <v>74.760000000000005</v>
          </cell>
          <cell r="E25">
            <v>5.8100000000000005</v>
          </cell>
          <cell r="F25">
            <v>3.07</v>
          </cell>
          <cell r="G25">
            <v>1.7000000000000002</v>
          </cell>
          <cell r="H25">
            <v>0.75</v>
          </cell>
          <cell r="I25">
            <v>6.27</v>
          </cell>
          <cell r="J25">
            <v>1.0899999999999999</v>
          </cell>
          <cell r="K25">
            <v>8.6699999999999982</v>
          </cell>
          <cell r="L25">
            <v>43.72</v>
          </cell>
          <cell r="M25">
            <v>0.92000000000000015</v>
          </cell>
          <cell r="N25">
            <v>0</v>
          </cell>
          <cell r="O25">
            <v>0</v>
          </cell>
          <cell r="P25">
            <v>0.80999999999999983</v>
          </cell>
          <cell r="Q25">
            <v>1.9500000000000002</v>
          </cell>
          <cell r="R25">
            <v>0</v>
          </cell>
          <cell r="S25">
            <v>0</v>
          </cell>
          <cell r="T25">
            <v>0</v>
          </cell>
        </row>
        <row r="26">
          <cell r="D26">
            <v>143.122922832</v>
          </cell>
          <cell r="E26">
            <v>7.6569069269999996</v>
          </cell>
          <cell r="F26">
            <v>31.249725975100002</v>
          </cell>
          <cell r="G26">
            <v>25.758946177800006</v>
          </cell>
          <cell r="H26">
            <v>28.959159225299999</v>
          </cell>
          <cell r="I26">
            <v>34.110048319699999</v>
          </cell>
          <cell r="J26">
            <v>7.0654383040999997</v>
          </cell>
          <cell r="K26">
            <v>8.0072070407999991</v>
          </cell>
          <cell r="L26">
            <v>0.19525994020000001</v>
          </cell>
          <cell r="M26">
            <v>0.120230922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</row>
        <row r="27">
          <cell r="D27">
            <v>22.817772670299998</v>
          </cell>
          <cell r="E27">
            <v>0</v>
          </cell>
          <cell r="F27">
            <v>0.11659000000000001</v>
          </cell>
          <cell r="G27">
            <v>0</v>
          </cell>
          <cell r="H27">
            <v>0</v>
          </cell>
          <cell r="I27">
            <v>2.2492156400000001E-2</v>
          </cell>
          <cell r="J27">
            <v>0</v>
          </cell>
          <cell r="K27">
            <v>22.678690513899998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</row>
        <row r="31">
          <cell r="D31">
            <v>1390.2771101390001</v>
          </cell>
          <cell r="E31">
            <v>638.79576100000008</v>
          </cell>
          <cell r="F31">
            <v>277.40933455900006</v>
          </cell>
          <cell r="G31">
            <v>43.512972653999995</v>
          </cell>
          <cell r="H31">
            <v>209.788732092</v>
          </cell>
          <cell r="I31">
            <v>204.62827359899995</v>
          </cell>
          <cell r="J31">
            <v>6.3490262350000002</v>
          </cell>
          <cell r="K31">
            <v>5.6463410000000005</v>
          </cell>
          <cell r="L31">
            <v>3.8915089999999997</v>
          </cell>
          <cell r="M31">
            <v>0.13681100000000002</v>
          </cell>
          <cell r="N31">
            <v>0.118349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</row>
        <row r="32">
          <cell r="D32">
            <v>138.42204664759998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138.42204664759998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</row>
        <row r="33">
          <cell r="D33">
            <v>437.31131206449993</v>
          </cell>
          <cell r="E33">
            <v>83.34048983160001</v>
          </cell>
          <cell r="F33">
            <v>102.69113367499999</v>
          </cell>
          <cell r="G33">
            <v>64.434297463199997</v>
          </cell>
          <cell r="H33">
            <v>27.959930553900001</v>
          </cell>
          <cell r="I33">
            <v>142.88511170269999</v>
          </cell>
          <cell r="J33">
            <v>12.306577566899998</v>
          </cell>
          <cell r="K33">
            <v>3.2298911800000001</v>
          </cell>
          <cell r="L33">
            <v>0.38846449440000003</v>
          </cell>
          <cell r="M33">
            <v>7.5415596799999998E-2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</row>
        <row r="34">
          <cell r="D34">
            <v>2648.7608550737996</v>
          </cell>
          <cell r="E34">
            <v>51.458317400399999</v>
          </cell>
          <cell r="F34">
            <v>807.26532472099996</v>
          </cell>
          <cell r="G34">
            <v>696.09216702109995</v>
          </cell>
          <cell r="H34">
            <v>453.70178881309994</v>
          </cell>
          <cell r="I34">
            <v>500.73091524519992</v>
          </cell>
          <cell r="J34">
            <v>104.5524503012</v>
          </cell>
          <cell r="K34">
            <v>32.907747865499999</v>
          </cell>
          <cell r="L34">
            <v>0.27896921229999994</v>
          </cell>
          <cell r="M34">
            <v>0</v>
          </cell>
          <cell r="N34">
            <v>1.675214</v>
          </cell>
          <cell r="O34">
            <v>0</v>
          </cell>
          <cell r="P34">
            <v>0</v>
          </cell>
          <cell r="Q34">
            <v>0</v>
          </cell>
          <cell r="R34">
            <v>9.7960494000000009E-2</v>
          </cell>
          <cell r="S34">
            <v>0</v>
          </cell>
          <cell r="T34">
            <v>0</v>
          </cell>
        </row>
        <row r="35">
          <cell r="D35">
            <v>31.514745999999999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2.3982900000000003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29.116455999999999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</row>
        <row r="36">
          <cell r="D36">
            <v>717.92920000000004</v>
          </cell>
          <cell r="E36">
            <v>97.557080564961467</v>
          </cell>
          <cell r="F36">
            <v>92.268389991012072</v>
          </cell>
          <cell r="G36">
            <v>91.830480918657784</v>
          </cell>
          <cell r="H36">
            <v>56.637554325370608</v>
          </cell>
          <cell r="I36">
            <v>97.782296414789627</v>
          </cell>
          <cell r="J36">
            <v>61.153364374402969</v>
          </cell>
          <cell r="K36">
            <v>38.570433700113163</v>
          </cell>
          <cell r="L36">
            <v>29.560637535380657</v>
          </cell>
          <cell r="M36">
            <v>36.173866927984434</v>
          </cell>
          <cell r="N36">
            <v>7.2322445228672159</v>
          </cell>
          <cell r="O36">
            <v>4.7505467820251717</v>
          </cell>
          <cell r="P36">
            <v>87.13473034493768</v>
          </cell>
          <cell r="Q36">
            <v>5.9557287331057083</v>
          </cell>
          <cell r="R36">
            <v>4.26707032593864</v>
          </cell>
          <cell r="S36">
            <v>2.1980916106941533</v>
          </cell>
          <cell r="T36">
            <v>4.8566829277586319</v>
          </cell>
        </row>
        <row r="38">
          <cell r="D38">
            <v>6.9356650000000002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6.9356650000000002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</row>
        <row r="39">
          <cell r="D39">
            <v>1.6136999999999999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1.6136999999999999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</row>
        <row r="40">
          <cell r="D40">
            <v>8.0506739657999997</v>
          </cell>
          <cell r="E40">
            <v>2.1371326453000004</v>
          </cell>
          <cell r="F40">
            <v>2.1421800736000001</v>
          </cell>
          <cell r="G40">
            <v>2.1371326453000004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1.6342286016000001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</row>
        <row r="41">
          <cell r="D41">
            <v>69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69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</row>
        <row r="42">
          <cell r="D42">
            <v>132.01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132.01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</row>
        <row r="43">
          <cell r="D43">
            <v>54.117999999999995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54.117999999999995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</row>
        <row r="44">
          <cell r="D44">
            <v>135.89999999999998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135.89999999999998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</row>
        <row r="45">
          <cell r="D45">
            <v>1.3032820000000001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1.3032820000000001</v>
          </cell>
          <cell r="R45">
            <v>0</v>
          </cell>
          <cell r="S45">
            <v>0</v>
          </cell>
          <cell r="T45">
            <v>0</v>
          </cell>
        </row>
        <row r="46">
          <cell r="D46">
            <v>8.6193179999999998</v>
          </cell>
          <cell r="E46">
            <v>0.51280899999999996</v>
          </cell>
          <cell r="F46">
            <v>0.28955199999999992</v>
          </cell>
          <cell r="G46">
            <v>0.24037200000000003</v>
          </cell>
          <cell r="H46">
            <v>0.25595199999999996</v>
          </cell>
          <cell r="I46">
            <v>0.41087799999999997</v>
          </cell>
          <cell r="J46">
            <v>0.37849300000000002</v>
          </cell>
          <cell r="K46">
            <v>0.59017900000000001</v>
          </cell>
          <cell r="L46">
            <v>0.81125899999999995</v>
          </cell>
          <cell r="M46">
            <v>1.0384059999999999</v>
          </cell>
          <cell r="N46">
            <v>0.35047800000000001</v>
          </cell>
          <cell r="O46">
            <v>1.3300190000000001</v>
          </cell>
          <cell r="P46">
            <v>0.45753100000000008</v>
          </cell>
          <cell r="Q46">
            <v>1.4040080000000001</v>
          </cell>
          <cell r="R46">
            <v>0.18337099999999998</v>
          </cell>
          <cell r="S46">
            <v>0.107222</v>
          </cell>
          <cell r="T46">
            <v>0.25878899999999994</v>
          </cell>
        </row>
        <row r="48">
          <cell r="D48">
            <v>90.213463000000004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90.213463000000004</v>
          </cell>
          <cell r="R48">
            <v>0</v>
          </cell>
          <cell r="S48">
            <v>0</v>
          </cell>
          <cell r="T48">
            <v>0</v>
          </cell>
        </row>
        <row r="49">
          <cell r="D49">
            <v>3.4607620000000003</v>
          </cell>
          <cell r="E49">
            <v>0.26338999999999996</v>
          </cell>
          <cell r="F49">
            <v>0.23002000000000003</v>
          </cell>
          <cell r="G49">
            <v>0.24096999999999999</v>
          </cell>
          <cell r="H49">
            <v>0.17794000000000001</v>
          </cell>
          <cell r="I49">
            <v>0.19062000000000001</v>
          </cell>
          <cell r="J49">
            <v>0.24332400000000001</v>
          </cell>
          <cell r="K49">
            <v>0.16408600000000001</v>
          </cell>
          <cell r="L49">
            <v>0.22317000000000001</v>
          </cell>
          <cell r="M49">
            <v>0.26509499999999997</v>
          </cell>
          <cell r="N49">
            <v>0.206645</v>
          </cell>
          <cell r="O49">
            <v>0.20035999999999995</v>
          </cell>
          <cell r="P49">
            <v>8.8489999999999985E-2</v>
          </cell>
          <cell r="Q49">
            <v>0.65900199999999998</v>
          </cell>
          <cell r="R49">
            <v>9.9739999999999995E-2</v>
          </cell>
          <cell r="S49">
            <v>8.1100000000000005E-2</v>
          </cell>
          <cell r="T49">
            <v>0.12681000000000001</v>
          </cell>
        </row>
        <row r="51">
          <cell r="D51">
            <v>2.2970600000000001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T51">
            <v>0</v>
          </cell>
        </row>
        <row r="52">
          <cell r="D52">
            <v>5.5949809999999998</v>
          </cell>
        </row>
        <row r="53"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</row>
        <row r="54">
          <cell r="D54">
            <v>48.622457999999995</v>
          </cell>
        </row>
        <row r="55">
          <cell r="D55">
            <v>0.22422500000000001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0.22422500000000001</v>
          </cell>
          <cell r="S55">
            <v>0</v>
          </cell>
          <cell r="T55">
            <v>0</v>
          </cell>
        </row>
        <row r="56">
          <cell r="D56">
            <v>0.59428299999999989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8.3830000000000002E-2</v>
          </cell>
          <cell r="R56">
            <v>0.51045299999999993</v>
          </cell>
          <cell r="S56">
            <v>0</v>
          </cell>
          <cell r="T56">
            <v>0</v>
          </cell>
        </row>
        <row r="58">
          <cell r="D58">
            <v>0.933064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0.933064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</row>
        <row r="59">
          <cell r="D59">
            <v>16.122546557264954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3.2715392000000003</v>
          </cell>
          <cell r="L59">
            <v>4.2487823999999996</v>
          </cell>
          <cell r="M59">
            <v>7.9771269572649572</v>
          </cell>
          <cell r="N59">
            <v>0</v>
          </cell>
          <cell r="O59">
            <v>0</v>
          </cell>
          <cell r="P59">
            <v>5.7239999999999999E-2</v>
          </cell>
          <cell r="Q59">
            <v>0.40176999999999996</v>
          </cell>
          <cell r="R59">
            <v>0.1221</v>
          </cell>
          <cell r="S59">
            <v>0</v>
          </cell>
          <cell r="T59">
            <v>4.3987999999999999E-2</v>
          </cell>
        </row>
      </sheetData>
      <sheetData sheetId="37" refreshError="1">
        <row r="4">
          <cell r="C4">
            <v>151.41999999999999</v>
          </cell>
          <cell r="D4">
            <v>1.3850909090909092</v>
          </cell>
          <cell r="E4">
            <v>19.561272727272726</v>
          </cell>
          <cell r="F4">
            <v>5.8866363636363639</v>
          </cell>
          <cell r="G4">
            <v>14.633454545454544</v>
          </cell>
          <cell r="H4">
            <v>76.74136363636363</v>
          </cell>
          <cell r="I4">
            <v>3.1264545454545454</v>
          </cell>
          <cell r="J4">
            <v>1.7313636363636364</v>
          </cell>
          <cell r="K4">
            <v>6.1529090909090911</v>
          </cell>
          <cell r="L4">
            <v>5.5203636363636361</v>
          </cell>
          <cell r="M4">
            <v>16.681090909090909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</row>
        <row r="5">
          <cell r="C5">
            <v>77.779999999999987</v>
          </cell>
          <cell r="D5">
            <v>5.85</v>
          </cell>
          <cell r="E5">
            <v>9.75</v>
          </cell>
          <cell r="F5">
            <v>4.8</v>
          </cell>
          <cell r="G5">
            <v>26.64</v>
          </cell>
          <cell r="H5">
            <v>11.76</v>
          </cell>
          <cell r="I5">
            <v>4.43</v>
          </cell>
          <cell r="J5">
            <v>3.28</v>
          </cell>
          <cell r="K5">
            <v>0</v>
          </cell>
          <cell r="L5">
            <v>11.270000000000001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</row>
        <row r="6">
          <cell r="C6">
            <v>15</v>
          </cell>
          <cell r="D6">
            <v>0.20999999999999996</v>
          </cell>
          <cell r="E6">
            <v>0.74999999999999989</v>
          </cell>
          <cell r="F6">
            <v>1.96</v>
          </cell>
          <cell r="G6">
            <v>2.2000000000000002</v>
          </cell>
          <cell r="H6">
            <v>6.2</v>
          </cell>
          <cell r="I6">
            <v>1.8199999999999998</v>
          </cell>
          <cell r="J6">
            <v>0</v>
          </cell>
          <cell r="K6">
            <v>0.08</v>
          </cell>
          <cell r="L6">
            <v>1.7800000000000002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</row>
        <row r="7">
          <cell r="C7">
            <v>178.95650319829426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178.95650319829426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</row>
        <row r="9">
          <cell r="C9">
            <v>6166.666666666667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6166.666666666667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</row>
        <row r="10">
          <cell r="C10">
            <v>166.66666666666666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166.66666666666666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</row>
        <row r="11">
          <cell r="C11">
            <v>30.963488828502413</v>
          </cell>
          <cell r="D11">
            <v>4.9349999999999996</v>
          </cell>
          <cell r="E11">
            <v>4.9950000000000001</v>
          </cell>
          <cell r="F11">
            <v>3.87</v>
          </cell>
          <cell r="G11">
            <v>2.0362499999999999</v>
          </cell>
          <cell r="H11">
            <v>8.0337499999999995</v>
          </cell>
          <cell r="I11">
            <v>2.25875</v>
          </cell>
          <cell r="J11">
            <v>1.84375</v>
          </cell>
          <cell r="K11">
            <v>1.6450475543478262</v>
          </cell>
          <cell r="L11">
            <v>1.3459412741545895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</row>
        <row r="12">
          <cell r="C12">
            <v>543.75245202558631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543.75245202558631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</row>
        <row r="13">
          <cell r="C13">
            <v>63.3</v>
          </cell>
          <cell r="D13">
            <v>13.9</v>
          </cell>
          <cell r="E13">
            <v>8.1999999999999993</v>
          </cell>
          <cell r="F13">
            <v>6.6000000000000014</v>
          </cell>
          <cell r="G13">
            <v>3.31</v>
          </cell>
          <cell r="H13">
            <v>10</v>
          </cell>
          <cell r="I13">
            <v>3.4600000000000004</v>
          </cell>
          <cell r="J13">
            <v>1.04</v>
          </cell>
          <cell r="K13">
            <v>4.54</v>
          </cell>
          <cell r="L13">
            <v>0.47999999999999993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11.769999999999998</v>
          </cell>
        </row>
        <row r="14">
          <cell r="C14">
            <v>1123.99</v>
          </cell>
          <cell r="D14">
            <v>197.4</v>
          </cell>
          <cell r="E14">
            <v>478.12</v>
          </cell>
          <cell r="F14">
            <v>366.51</v>
          </cell>
          <cell r="G14">
            <v>22.5</v>
          </cell>
          <cell r="H14">
            <v>45</v>
          </cell>
          <cell r="I14">
            <v>14.46</v>
          </cell>
          <cell r="J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</row>
        <row r="15">
          <cell r="C15">
            <v>13.765884861407249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13.765884861407249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</row>
        <row r="16">
          <cell r="C16">
            <v>27.531769722814499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27.531769722814499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</row>
        <row r="17">
          <cell r="C17">
            <v>5.5063539445628988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5.5063539445628988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</row>
        <row r="18">
          <cell r="C18">
            <v>1.6666666666666667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1.6666666666666667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</row>
        <row r="19">
          <cell r="C19">
            <v>2023.44</v>
          </cell>
          <cell r="D19">
            <v>262.70999999999998</v>
          </cell>
          <cell r="E19">
            <v>374.40000000000003</v>
          </cell>
          <cell r="F19">
            <v>214.90000000000003</v>
          </cell>
          <cell r="G19">
            <v>565.71</v>
          </cell>
          <cell r="H19">
            <v>418.29</v>
          </cell>
          <cell r="I19">
            <v>58.510000000000005</v>
          </cell>
          <cell r="J19">
            <v>91.750000000000014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37.169999999999995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</row>
        <row r="20"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</row>
        <row r="21">
          <cell r="C21">
            <v>324.87999999999994</v>
          </cell>
          <cell r="D21">
            <v>13.365611016949154</v>
          </cell>
          <cell r="E21">
            <v>12.836424576271186</v>
          </cell>
          <cell r="F21">
            <v>52.020778813559325</v>
          </cell>
          <cell r="G21">
            <v>71.666655084745756</v>
          </cell>
          <cell r="H21">
            <v>136.73975254237288</v>
          </cell>
          <cell r="I21">
            <v>10.015133050847457</v>
          </cell>
          <cell r="J21">
            <v>28.235644915254241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</row>
        <row r="22">
          <cell r="C22">
            <v>203.8</v>
          </cell>
          <cell r="D22">
            <v>20.279999999999998</v>
          </cell>
          <cell r="E22">
            <v>17.14</v>
          </cell>
          <cell r="F22">
            <v>13.060000000000002</v>
          </cell>
          <cell r="G22">
            <v>3.7399999999999993</v>
          </cell>
          <cell r="H22">
            <v>9.4200000000000017</v>
          </cell>
          <cell r="I22">
            <v>7.3599999999999994</v>
          </cell>
          <cell r="J22">
            <v>69.38</v>
          </cell>
          <cell r="K22">
            <v>56.3</v>
          </cell>
          <cell r="L22">
            <v>1.1800000000000002</v>
          </cell>
          <cell r="M22">
            <v>0</v>
          </cell>
          <cell r="N22">
            <v>0</v>
          </cell>
          <cell r="O22">
            <v>2.5600000000000005</v>
          </cell>
          <cell r="P22">
            <v>3.38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</row>
        <row r="23">
          <cell r="C23">
            <v>1583.3694210526321</v>
          </cell>
          <cell r="D23">
            <v>188.32936842105264</v>
          </cell>
          <cell r="E23">
            <v>194.16257894736844</v>
          </cell>
          <cell r="F23">
            <v>183.32947368421057</v>
          </cell>
          <cell r="G23">
            <v>249.99473684210528</v>
          </cell>
          <cell r="H23">
            <v>339.99284210526315</v>
          </cell>
          <cell r="I23">
            <v>95.83131578947372</v>
          </cell>
          <cell r="J23">
            <v>200.82910526315797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130.9</v>
          </cell>
        </row>
        <row r="24">
          <cell r="C24">
            <v>36.666666666666664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36.666666666666664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</row>
        <row r="25">
          <cell r="C25">
            <v>82.600000000000009</v>
          </cell>
          <cell r="D25">
            <v>8.7299999999999986</v>
          </cell>
          <cell r="E25">
            <v>3.9</v>
          </cell>
          <cell r="F25">
            <v>2.31</v>
          </cell>
          <cell r="G25">
            <v>1.02</v>
          </cell>
          <cell r="H25">
            <v>8.36</v>
          </cell>
          <cell r="I25">
            <v>3.01</v>
          </cell>
          <cell r="J25">
            <v>5.9899999999999984</v>
          </cell>
          <cell r="K25">
            <v>45.140000000000008</v>
          </cell>
          <cell r="L25">
            <v>0.95000000000000018</v>
          </cell>
          <cell r="M25">
            <v>0</v>
          </cell>
          <cell r="N25">
            <v>0</v>
          </cell>
          <cell r="O25">
            <v>0.64000000000000012</v>
          </cell>
          <cell r="P25">
            <v>2.5500000000000003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</row>
        <row r="26">
          <cell r="C26">
            <v>179.20000000000002</v>
          </cell>
          <cell r="D26">
            <v>10.001860465116279</v>
          </cell>
          <cell r="E26">
            <v>35.840000000000003</v>
          </cell>
          <cell r="F26">
            <v>26.671627906976742</v>
          </cell>
          <cell r="G26">
            <v>39.173953488372099</v>
          </cell>
          <cell r="H26">
            <v>46.67534883720932</v>
          </cell>
          <cell r="I26">
            <v>10.001860465116279</v>
          </cell>
          <cell r="J26">
            <v>10.501953488372095</v>
          </cell>
          <cell r="K26">
            <v>0.33339534883720934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</row>
        <row r="27">
          <cell r="C27">
            <v>26.666666666666668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26.666666666666668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</row>
        <row r="31">
          <cell r="C31">
            <v>1434.9688213291183</v>
          </cell>
          <cell r="D31">
            <v>640.50865521077139</v>
          </cell>
          <cell r="E31">
            <v>283.81878548919201</v>
          </cell>
          <cell r="F31">
            <v>47.256464959607428</v>
          </cell>
          <cell r="G31">
            <v>223.59948333333332</v>
          </cell>
          <cell r="H31">
            <v>214.46551620229539</v>
          </cell>
          <cell r="I31">
            <v>7.8199161339186425</v>
          </cell>
          <cell r="J31">
            <v>9.1666666666666661</v>
          </cell>
          <cell r="K31">
            <v>8.3333333333333321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</row>
        <row r="32">
          <cell r="C32">
            <v>166.66666666666666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166.66666666666666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</row>
        <row r="33">
          <cell r="C33">
            <v>494.16199738026853</v>
          </cell>
          <cell r="D33">
            <v>94.246642250000008</v>
          </cell>
          <cell r="E33">
            <v>111.51535513026853</v>
          </cell>
          <cell r="F33">
            <v>79.899999999999991</v>
          </cell>
          <cell r="G33">
            <v>36</v>
          </cell>
          <cell r="H33">
            <v>154.16666666666666</v>
          </cell>
          <cell r="I33">
            <v>16.666666666666664</v>
          </cell>
          <cell r="J33">
            <v>1.6666666666666667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</row>
        <row r="34">
          <cell r="C34">
            <v>2451.3206716783011</v>
          </cell>
          <cell r="D34">
            <v>70</v>
          </cell>
          <cell r="E34">
            <v>837.57070506000014</v>
          </cell>
          <cell r="F34">
            <v>583.49566434623671</v>
          </cell>
          <cell r="G34">
            <v>375.76579293680004</v>
          </cell>
          <cell r="H34">
            <v>436.84782693229306</v>
          </cell>
          <cell r="I34">
            <v>110.97401573630424</v>
          </cell>
          <cell r="J34">
            <v>36.666666666666664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</row>
        <row r="35">
          <cell r="C35">
            <v>41.7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41.7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</row>
        <row r="36">
          <cell r="C36">
            <v>663.35999999999979</v>
          </cell>
          <cell r="D36">
            <v>88.673084029916396</v>
          </cell>
          <cell r="E36">
            <v>86.209942806863182</v>
          </cell>
          <cell r="F36">
            <v>81.283660360756699</v>
          </cell>
          <cell r="G36">
            <v>49.262824461064668</v>
          </cell>
          <cell r="H36">
            <v>86.209942806863182</v>
          </cell>
          <cell r="I36">
            <v>54.189106907171137</v>
          </cell>
          <cell r="J36">
            <v>33.498720633523973</v>
          </cell>
          <cell r="K36">
            <v>26.848239331280244</v>
          </cell>
          <cell r="L36">
            <v>33.205789705235375</v>
          </cell>
          <cell r="M36">
            <v>7.1431095468543777</v>
          </cell>
          <cell r="N36">
            <v>4.1873400791904967</v>
          </cell>
          <cell r="O36">
            <v>13.547276726792784</v>
          </cell>
          <cell r="P36">
            <v>5.1725965684117901</v>
          </cell>
          <cell r="Q36">
            <v>1.9705129784425868</v>
          </cell>
          <cell r="R36">
            <v>1.9705129784425868</v>
          </cell>
          <cell r="S36">
            <v>4.1873400791904967</v>
          </cell>
          <cell r="T36">
            <v>85.8</v>
          </cell>
        </row>
        <row r="38">
          <cell r="C38">
            <v>6.1666666666666679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6.1666666666666679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</row>
        <row r="39">
          <cell r="C39">
            <v>1.25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1.25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</row>
        <row r="40">
          <cell r="C40">
            <v>8.3333333333333321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8.3333333333333321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</row>
        <row r="41">
          <cell r="C41">
            <v>69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69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</row>
        <row r="42">
          <cell r="C42">
            <v>134.16666666666669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134.16666666666669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</row>
        <row r="43">
          <cell r="C43">
            <v>54.166666666666657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54.166666666666657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</row>
        <row r="44">
          <cell r="C44">
            <v>135.83333333333331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135.83333333333331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</row>
        <row r="45">
          <cell r="C45">
            <v>4.1666666666666661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4.1666666666666661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</row>
        <row r="46">
          <cell r="C46">
            <v>10.833333333333334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10.833333333333334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</row>
        <row r="48">
          <cell r="C48">
            <v>96.361194029850751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96.361194029850751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</row>
        <row r="49">
          <cell r="C49">
            <v>7.5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7.5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</row>
        <row r="51">
          <cell r="C51">
            <v>12.5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12.5</v>
          </cell>
          <cell r="S51">
            <v>0</v>
          </cell>
          <cell r="T51">
            <v>0</v>
          </cell>
        </row>
        <row r="53">
          <cell r="C53">
            <v>8.3333333333333321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8.3333333333333321</v>
          </cell>
          <cell r="S53">
            <v>0</v>
          </cell>
          <cell r="T53">
            <v>0</v>
          </cell>
        </row>
        <row r="54">
          <cell r="C54">
            <v>0.83333333333333337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0.83333333333333337</v>
          </cell>
          <cell r="R54">
            <v>0</v>
          </cell>
          <cell r="S54">
            <v>0</v>
          </cell>
          <cell r="T54">
            <v>0</v>
          </cell>
        </row>
        <row r="55">
          <cell r="C55">
            <v>0.41666666666666669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0.41666666666666669</v>
          </cell>
          <cell r="R55">
            <v>0</v>
          </cell>
          <cell r="S55">
            <v>0</v>
          </cell>
          <cell r="T55">
            <v>0</v>
          </cell>
        </row>
        <row r="56">
          <cell r="C56">
            <v>0.83333333333333337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0.83333333333333337</v>
          </cell>
          <cell r="R56">
            <v>0</v>
          </cell>
          <cell r="S56">
            <v>0</v>
          </cell>
          <cell r="T56">
            <v>0</v>
          </cell>
        </row>
        <row r="58">
          <cell r="C58">
            <v>1.6666666666666665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0.71666666666666667</v>
          </cell>
          <cell r="K58">
            <v>0</v>
          </cell>
          <cell r="L58">
            <v>0</v>
          </cell>
          <cell r="M58">
            <v>0</v>
          </cell>
          <cell r="N58">
            <v>0.95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</row>
        <row r="59">
          <cell r="C59">
            <v>22.083333333333332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22.083333333333332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</row>
      </sheetData>
      <sheetData sheetId="3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盈亏分析表"/>
      <sheetName val="主要指标情况"/>
      <sheetName val="利润分析"/>
      <sheetName val="三包索赔表"/>
      <sheetName val="三包索赔表-更新"/>
      <sheetName val="三包索赔表-(余额）2"/>
      <sheetName val="总成产品情况"/>
      <sheetName val="可控费用情况"/>
      <sheetName val="预算汇总"/>
      <sheetName val="预算汇总-2"/>
      <sheetName val="曼桥销售趋势"/>
      <sheetName val="主要材料变动趋势"/>
      <sheetName val="原材料变动"/>
      <sheetName val="Sheet1 (2)"/>
    </sheetNames>
    <sheetDataSet>
      <sheetData sheetId="0"/>
      <sheetData sheetId="1"/>
      <sheetData sheetId="2"/>
      <sheetData sheetId="3">
        <row r="21">
          <cell r="M21">
            <v>4828.2698974358973</v>
          </cell>
        </row>
      </sheetData>
      <sheetData sheetId="4"/>
      <sheetData sheetId="5"/>
      <sheetData sheetId="6"/>
      <sheetData sheetId="7">
        <row r="14">
          <cell r="D14">
            <v>52172.713721</v>
          </cell>
        </row>
        <row r="16">
          <cell r="D16">
            <v>17880.501837</v>
          </cell>
        </row>
        <row r="17">
          <cell r="D17">
            <v>10935.193552000001</v>
          </cell>
        </row>
        <row r="18">
          <cell r="D18">
            <v>2666.5833339999999</v>
          </cell>
        </row>
        <row r="19">
          <cell r="D19">
            <v>939.08731799999998</v>
          </cell>
        </row>
        <row r="21">
          <cell r="D21">
            <v>371.46870200000001</v>
          </cell>
        </row>
        <row r="23">
          <cell r="D23">
            <v>4816.1347089999999</v>
          </cell>
        </row>
        <row r="33">
          <cell r="D33">
            <v>392.0729</v>
          </cell>
        </row>
        <row r="34">
          <cell r="D34">
            <v>259.81477999999998</v>
          </cell>
        </row>
        <row r="40">
          <cell r="D40">
            <v>90.208500000000015</v>
          </cell>
        </row>
        <row r="41">
          <cell r="D41">
            <v>83.61</v>
          </cell>
        </row>
      </sheetData>
      <sheetData sheetId="8">
        <row r="9">
          <cell r="F9">
            <v>4828.2698974358973</v>
          </cell>
        </row>
        <row r="54">
          <cell r="F54">
            <v>2802.7184539999998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损益表"/>
      <sheetName val="成本费用表"/>
      <sheetName val="期间费用"/>
    </sheetNames>
    <sheetDataSet>
      <sheetData sheetId="0" refreshError="1"/>
      <sheetData sheetId="1" refreshError="1">
        <row r="3">
          <cell r="C3">
            <v>20316382.140000001</v>
          </cell>
        </row>
        <row r="35">
          <cell r="C35">
            <v>28027184.539999999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1" sqref="F1:F1048576"/>
    </sheetView>
  </sheetViews>
  <sheetFormatPr defaultRowHeight="13.5" x14ac:dyDescent="0.15"/>
  <cols>
    <col min="3" max="3" width="23.125" bestFit="1" customWidth="1"/>
    <col min="4" max="4" width="17.75" bestFit="1" customWidth="1"/>
    <col min="5" max="5" width="14.75" bestFit="1" customWidth="1"/>
    <col min="6" max="6" width="18.625" bestFit="1" customWidth="1"/>
    <col min="7" max="7" width="15.625" customWidth="1"/>
    <col min="8" max="8" width="18" bestFit="1" customWidth="1"/>
    <col min="9" max="9" width="14.25" style="91" customWidth="1"/>
  </cols>
  <sheetData>
    <row r="1" spans="1:10" ht="21.75" customHeight="1" x14ac:dyDescent="0.15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0" t="s">
        <v>5</v>
      </c>
      <c r="G1" s="60" t="s">
        <v>6</v>
      </c>
      <c r="H1" s="60" t="s">
        <v>7</v>
      </c>
      <c r="I1" s="89" t="s">
        <v>137</v>
      </c>
      <c r="J1" s="1"/>
    </row>
    <row r="2" spans="1:10" x14ac:dyDescent="0.15">
      <c r="A2" s="60"/>
      <c r="B2" s="60"/>
      <c r="C2" s="60"/>
      <c r="D2" s="60"/>
      <c r="E2" s="60"/>
      <c r="F2" s="60"/>
      <c r="G2" s="60"/>
      <c r="H2" s="60"/>
      <c r="I2" s="89"/>
      <c r="J2" s="1"/>
    </row>
    <row r="3" spans="1:10" x14ac:dyDescent="0.15">
      <c r="A3" s="59" t="s">
        <v>8</v>
      </c>
      <c r="B3" s="59" t="s">
        <v>9</v>
      </c>
      <c r="C3" s="2" t="s">
        <v>10</v>
      </c>
      <c r="D3" s="3">
        <v>220</v>
      </c>
      <c r="E3" s="3">
        <v>165.61</v>
      </c>
      <c r="F3" s="3">
        <v>130.46</v>
      </c>
      <c r="G3" s="3">
        <v>-35.15</v>
      </c>
      <c r="H3" s="4">
        <v>0.59299999999999997</v>
      </c>
      <c r="I3" s="90">
        <v>0.75370000000000004</v>
      </c>
      <c r="J3" s="1"/>
    </row>
    <row r="4" spans="1:10" x14ac:dyDescent="0.15">
      <c r="A4" s="59"/>
      <c r="B4" s="59"/>
      <c r="C4" s="2" t="s">
        <v>11</v>
      </c>
      <c r="D4" s="3">
        <v>113</v>
      </c>
      <c r="E4" s="3">
        <v>85.07</v>
      </c>
      <c r="F4" s="3">
        <v>79.599999999999994</v>
      </c>
      <c r="G4" s="3">
        <v>-5.47</v>
      </c>
      <c r="H4" s="4">
        <v>0.70440000000000003</v>
      </c>
      <c r="I4" s="90">
        <v>0.75370000000000004</v>
      </c>
      <c r="J4" s="1"/>
    </row>
    <row r="5" spans="1:10" x14ac:dyDescent="0.15">
      <c r="A5" s="59"/>
      <c r="B5" s="59"/>
      <c r="C5" s="2" t="s">
        <v>12</v>
      </c>
      <c r="D5" s="3">
        <v>18</v>
      </c>
      <c r="E5" s="3">
        <v>16.5</v>
      </c>
      <c r="F5" s="3">
        <v>16.73</v>
      </c>
      <c r="G5" s="3">
        <v>0.23</v>
      </c>
      <c r="H5" s="4">
        <v>0.9294</v>
      </c>
      <c r="I5" s="90">
        <v>0.75370000000000004</v>
      </c>
      <c r="J5" s="1"/>
    </row>
    <row r="6" spans="1:10" x14ac:dyDescent="0.15">
      <c r="A6" s="59"/>
      <c r="B6" s="59"/>
      <c r="C6" s="2" t="s">
        <v>13</v>
      </c>
      <c r="D6" s="3">
        <v>260</v>
      </c>
      <c r="E6" s="3">
        <v>195.73</v>
      </c>
      <c r="F6" s="3">
        <v>195.04</v>
      </c>
      <c r="G6" s="3">
        <v>-0.69</v>
      </c>
      <c r="H6" s="4">
        <v>0.75019999999999998</v>
      </c>
      <c r="I6" s="90">
        <v>0.75370000000000004</v>
      </c>
      <c r="J6" s="1"/>
    </row>
    <row r="7" spans="1:10" ht="31.5" customHeight="1" x14ac:dyDescent="0.15">
      <c r="A7" s="59"/>
      <c r="B7" s="59"/>
      <c r="C7" s="5" t="s">
        <v>14</v>
      </c>
      <c r="D7" s="6">
        <v>7400</v>
      </c>
      <c r="E7" s="6">
        <v>6783.33</v>
      </c>
      <c r="F7" s="6">
        <v>4828.2700000000004</v>
      </c>
      <c r="G7" s="6">
        <v>-1955.06</v>
      </c>
      <c r="H7" s="4">
        <v>0.65249999999999997</v>
      </c>
      <c r="I7" s="90">
        <v>0.75370000000000004</v>
      </c>
      <c r="J7" s="1"/>
    </row>
    <row r="8" spans="1:10" x14ac:dyDescent="0.15">
      <c r="A8" s="59" t="s">
        <v>15</v>
      </c>
      <c r="B8" s="59" t="s">
        <v>9</v>
      </c>
      <c r="C8" s="2" t="s">
        <v>16</v>
      </c>
      <c r="D8" s="3">
        <v>200</v>
      </c>
      <c r="E8" s="3">
        <v>183.33</v>
      </c>
      <c r="F8" s="3">
        <v>64.739999999999995</v>
      </c>
      <c r="G8" s="3">
        <v>-118.59</v>
      </c>
      <c r="H8" s="4">
        <v>0.32369999999999999</v>
      </c>
      <c r="I8" s="90">
        <v>0.75370000000000004</v>
      </c>
      <c r="J8" s="1"/>
    </row>
    <row r="9" spans="1:10" x14ac:dyDescent="0.15">
      <c r="A9" s="59"/>
      <c r="B9" s="59"/>
      <c r="C9" s="2" t="s">
        <v>17</v>
      </c>
      <c r="D9" s="3">
        <v>45</v>
      </c>
      <c r="E9" s="3">
        <v>33.86</v>
      </c>
      <c r="F9" s="3">
        <v>37.82</v>
      </c>
      <c r="G9" s="3">
        <v>3.95</v>
      </c>
      <c r="H9" s="4">
        <v>0.84030000000000005</v>
      </c>
      <c r="I9" s="90">
        <v>0.75370000000000004</v>
      </c>
      <c r="J9" s="1"/>
    </row>
    <row r="10" spans="1:10" x14ac:dyDescent="0.15">
      <c r="A10" s="59"/>
      <c r="B10" s="59"/>
      <c r="C10" s="2" t="s">
        <v>18</v>
      </c>
      <c r="D10" s="3">
        <v>790</v>
      </c>
      <c r="E10" s="3">
        <v>594.71</v>
      </c>
      <c r="F10" s="3">
        <v>626.78</v>
      </c>
      <c r="G10" s="3">
        <v>32.07</v>
      </c>
      <c r="H10" s="4">
        <v>0.79339999999999999</v>
      </c>
      <c r="I10" s="90">
        <v>0.75370000000000004</v>
      </c>
      <c r="J10" s="1"/>
    </row>
    <row r="11" spans="1:10" x14ac:dyDescent="0.15">
      <c r="A11" s="59"/>
      <c r="B11" s="59"/>
      <c r="C11" s="2" t="s">
        <v>19</v>
      </c>
      <c r="D11" s="3">
        <v>76</v>
      </c>
      <c r="E11" s="3">
        <v>69.63</v>
      </c>
      <c r="F11" s="3">
        <v>69.48</v>
      </c>
      <c r="G11" s="3">
        <v>-0.15</v>
      </c>
      <c r="H11" s="4">
        <v>0.91410000000000002</v>
      </c>
      <c r="I11" s="90">
        <v>0.75370000000000004</v>
      </c>
      <c r="J11" s="1"/>
    </row>
    <row r="12" spans="1:10" x14ac:dyDescent="0.15">
      <c r="A12" s="59"/>
      <c r="B12" s="59"/>
      <c r="C12" s="2" t="s">
        <v>20</v>
      </c>
      <c r="D12" s="7">
        <v>1633</v>
      </c>
      <c r="E12" s="7">
        <v>1229.32</v>
      </c>
      <c r="F12" s="7">
        <v>1319.93</v>
      </c>
      <c r="G12" s="3">
        <v>90.61</v>
      </c>
      <c r="H12" s="4">
        <v>0.80830000000000002</v>
      </c>
      <c r="I12" s="90">
        <v>0.75370000000000004</v>
      </c>
      <c r="J12" s="1"/>
    </row>
    <row r="13" spans="1:10" x14ac:dyDescent="0.15">
      <c r="A13" s="59"/>
      <c r="B13" s="59"/>
      <c r="C13" s="2" t="s">
        <v>21</v>
      </c>
      <c r="D13" s="3">
        <v>20</v>
      </c>
      <c r="E13" s="3">
        <v>15.06</v>
      </c>
      <c r="F13" s="3">
        <v>10.69</v>
      </c>
      <c r="G13" s="3">
        <v>-4.37</v>
      </c>
      <c r="H13" s="4">
        <v>0.5343</v>
      </c>
      <c r="I13" s="90">
        <v>0.75370000000000004</v>
      </c>
      <c r="J13" s="1"/>
    </row>
    <row r="14" spans="1:10" x14ac:dyDescent="0.15">
      <c r="A14" s="59"/>
      <c r="B14" s="59"/>
      <c r="C14" s="2" t="s">
        <v>22</v>
      </c>
      <c r="D14" s="3">
        <v>40</v>
      </c>
      <c r="E14" s="3">
        <v>30.11</v>
      </c>
      <c r="F14" s="3">
        <v>18.03</v>
      </c>
      <c r="G14" s="3">
        <v>-12.08</v>
      </c>
      <c r="H14" s="4">
        <v>0.45079999999999998</v>
      </c>
      <c r="I14" s="90">
        <v>0.75370000000000004</v>
      </c>
      <c r="J14" s="1"/>
    </row>
    <row r="15" spans="1:10" x14ac:dyDescent="0.15">
      <c r="A15" s="59"/>
      <c r="B15" s="59"/>
      <c r="C15" s="2" t="s">
        <v>23</v>
      </c>
      <c r="D15" s="3">
        <v>8</v>
      </c>
      <c r="E15" s="3">
        <v>6.02</v>
      </c>
      <c r="F15" s="3">
        <v>4.46</v>
      </c>
      <c r="G15" s="3">
        <v>-1.57</v>
      </c>
      <c r="H15" s="4">
        <v>0.55710000000000004</v>
      </c>
      <c r="I15" s="90">
        <v>0.75370000000000004</v>
      </c>
      <c r="J15" s="1"/>
    </row>
    <row r="16" spans="1:10" x14ac:dyDescent="0.15">
      <c r="A16" s="59"/>
      <c r="B16" s="59"/>
      <c r="C16" s="2" t="s">
        <v>24</v>
      </c>
      <c r="D16" s="3">
        <v>2</v>
      </c>
      <c r="E16" s="3">
        <v>1.83</v>
      </c>
      <c r="F16" s="3">
        <v>0.33</v>
      </c>
      <c r="G16" s="3">
        <v>-1.5</v>
      </c>
      <c r="H16" s="4">
        <v>0.16589999999999999</v>
      </c>
      <c r="I16" s="90">
        <v>0.75370000000000004</v>
      </c>
      <c r="J16" s="1"/>
    </row>
    <row r="17" spans="1:10" x14ac:dyDescent="0.15">
      <c r="A17" s="59" t="s">
        <v>25</v>
      </c>
      <c r="B17" s="59" t="s">
        <v>9</v>
      </c>
      <c r="C17" s="2" t="s">
        <v>26</v>
      </c>
      <c r="D17" s="7">
        <v>2671</v>
      </c>
      <c r="E17" s="7">
        <v>2195.7199999999998</v>
      </c>
      <c r="F17" s="7">
        <v>2232.67</v>
      </c>
      <c r="G17" s="3">
        <v>36.950000000000003</v>
      </c>
      <c r="H17" s="4">
        <v>0.83589999999999998</v>
      </c>
      <c r="I17" s="90">
        <v>0.75370000000000004</v>
      </c>
      <c r="J17" s="1"/>
    </row>
    <row r="18" spans="1:10" x14ac:dyDescent="0.15">
      <c r="A18" s="59"/>
      <c r="B18" s="59"/>
      <c r="C18" s="2" t="s">
        <v>27</v>
      </c>
      <c r="D18" s="3">
        <v>472</v>
      </c>
      <c r="E18" s="3">
        <v>355.32</v>
      </c>
      <c r="F18" s="3">
        <v>355.58</v>
      </c>
      <c r="G18" s="3">
        <v>0.26</v>
      </c>
      <c r="H18" s="4">
        <v>0.75329999999999997</v>
      </c>
      <c r="I18" s="90">
        <v>0.75370000000000004</v>
      </c>
      <c r="J18" s="1"/>
    </row>
    <row r="19" spans="1:10" x14ac:dyDescent="0.15">
      <c r="A19" s="59"/>
      <c r="B19" s="59"/>
      <c r="C19" s="2" t="s">
        <v>28</v>
      </c>
      <c r="D19" s="3">
        <v>265</v>
      </c>
      <c r="E19" s="3">
        <v>213.88</v>
      </c>
      <c r="F19" s="3">
        <v>150.49</v>
      </c>
      <c r="G19" s="3">
        <v>-63.39</v>
      </c>
      <c r="H19" s="4">
        <v>0.56789999999999996</v>
      </c>
      <c r="I19" s="90">
        <v>0.75370000000000004</v>
      </c>
      <c r="J19" s="1"/>
    </row>
    <row r="20" spans="1:10" x14ac:dyDescent="0.15">
      <c r="A20" s="59"/>
      <c r="B20" s="59"/>
      <c r="C20" s="2" t="s">
        <v>29</v>
      </c>
      <c r="D20" s="7">
        <v>1900</v>
      </c>
      <c r="E20" s="7">
        <v>1741.71</v>
      </c>
      <c r="F20" s="7">
        <v>1098.8599999999999</v>
      </c>
      <c r="G20" s="3">
        <v>-642.85</v>
      </c>
      <c r="H20" s="4">
        <v>0.57830000000000004</v>
      </c>
      <c r="I20" s="90">
        <v>0.75370000000000004</v>
      </c>
      <c r="J20" s="1"/>
    </row>
    <row r="21" spans="1:10" x14ac:dyDescent="0.15">
      <c r="A21" s="59"/>
      <c r="B21" s="59"/>
      <c r="C21" s="2" t="s">
        <v>30</v>
      </c>
      <c r="D21" s="3">
        <v>38</v>
      </c>
      <c r="E21" s="3">
        <v>38.83</v>
      </c>
      <c r="F21" s="3">
        <v>31.17</v>
      </c>
      <c r="G21" s="3">
        <v>-7.66</v>
      </c>
      <c r="H21" s="4">
        <v>0.82030000000000003</v>
      </c>
      <c r="I21" s="90">
        <v>0.75370000000000004</v>
      </c>
      <c r="J21" s="1"/>
    </row>
    <row r="22" spans="1:10" x14ac:dyDescent="0.15">
      <c r="A22" s="59"/>
      <c r="B22" s="59"/>
      <c r="C22" s="2" t="s">
        <v>31</v>
      </c>
      <c r="D22" s="3">
        <v>120</v>
      </c>
      <c r="E22" s="3">
        <v>90.34</v>
      </c>
      <c r="F22" s="3">
        <v>78.930000000000007</v>
      </c>
      <c r="G22" s="3">
        <v>-11.41</v>
      </c>
      <c r="H22" s="4">
        <v>0.65780000000000005</v>
      </c>
      <c r="I22" s="90">
        <v>0.75370000000000004</v>
      </c>
      <c r="J22" s="1"/>
    </row>
    <row r="23" spans="1:10" x14ac:dyDescent="0.15">
      <c r="A23" s="59"/>
      <c r="B23" s="59"/>
      <c r="C23" s="2" t="s">
        <v>32</v>
      </c>
      <c r="D23" s="3">
        <v>215</v>
      </c>
      <c r="E23" s="3">
        <v>197.12</v>
      </c>
      <c r="F23" s="3">
        <v>158.65</v>
      </c>
      <c r="G23" s="3">
        <v>-38.47</v>
      </c>
      <c r="H23" s="4">
        <v>0.7379</v>
      </c>
      <c r="I23" s="90">
        <v>0.75370000000000004</v>
      </c>
      <c r="J23" s="1"/>
    </row>
    <row r="24" spans="1:10" x14ac:dyDescent="0.15">
      <c r="A24" s="59"/>
      <c r="B24" s="59"/>
      <c r="C24" s="2" t="s">
        <v>33</v>
      </c>
      <c r="D24" s="3">
        <v>32</v>
      </c>
      <c r="E24" s="3">
        <v>29.33</v>
      </c>
      <c r="F24" s="3">
        <v>24.99</v>
      </c>
      <c r="G24" s="3">
        <v>-4.34</v>
      </c>
      <c r="H24" s="4">
        <v>0.78100000000000003</v>
      </c>
      <c r="I24" s="90">
        <v>0.75370000000000004</v>
      </c>
      <c r="J24" s="1"/>
    </row>
    <row r="25" spans="1:10" x14ac:dyDescent="0.15">
      <c r="A25" s="59" t="s">
        <v>34</v>
      </c>
      <c r="B25" s="59" t="s">
        <v>9</v>
      </c>
      <c r="C25" s="2" t="s">
        <v>35</v>
      </c>
      <c r="D25" s="7">
        <v>1943</v>
      </c>
      <c r="E25" s="7">
        <v>1564.8</v>
      </c>
      <c r="F25" s="7">
        <v>1522.86</v>
      </c>
      <c r="G25" s="3">
        <v>-41.94</v>
      </c>
      <c r="H25" s="4">
        <v>0.78380000000000005</v>
      </c>
      <c r="I25" s="90">
        <v>0.75370000000000004</v>
      </c>
      <c r="J25" s="1"/>
    </row>
    <row r="26" spans="1:10" x14ac:dyDescent="0.15">
      <c r="A26" s="59"/>
      <c r="B26" s="59"/>
      <c r="C26" s="2" t="s">
        <v>36</v>
      </c>
      <c r="D26" s="3">
        <v>200</v>
      </c>
      <c r="E26" s="3">
        <v>183.33</v>
      </c>
      <c r="F26" s="3">
        <v>138.41999999999999</v>
      </c>
      <c r="G26" s="3">
        <v>-44.91</v>
      </c>
      <c r="H26" s="4">
        <v>0.69210000000000005</v>
      </c>
      <c r="I26" s="90">
        <v>0.75370000000000004</v>
      </c>
      <c r="J26" s="1"/>
    </row>
    <row r="27" spans="1:10" x14ac:dyDescent="0.15">
      <c r="A27" s="59"/>
      <c r="B27" s="59"/>
      <c r="C27" s="2" t="s">
        <v>37</v>
      </c>
      <c r="D27" s="3">
        <v>605</v>
      </c>
      <c r="E27" s="3">
        <v>538.92999999999995</v>
      </c>
      <c r="F27" s="3">
        <v>472.06</v>
      </c>
      <c r="G27" s="3">
        <v>-66.87</v>
      </c>
      <c r="H27" s="4">
        <v>0.78029999999999999</v>
      </c>
      <c r="I27" s="90">
        <v>0.75370000000000004</v>
      </c>
      <c r="J27" s="1"/>
    </row>
    <row r="28" spans="1:10" x14ac:dyDescent="0.15">
      <c r="A28" s="59"/>
      <c r="B28" s="59"/>
      <c r="C28" s="2" t="s">
        <v>11</v>
      </c>
      <c r="D28" s="7">
        <v>3553</v>
      </c>
      <c r="E28" s="7">
        <v>2666.73</v>
      </c>
      <c r="F28" s="7">
        <v>2847.7</v>
      </c>
      <c r="G28" s="3">
        <v>180.98</v>
      </c>
      <c r="H28" s="4">
        <v>0.80149999999999999</v>
      </c>
      <c r="I28" s="90">
        <v>0.75370000000000004</v>
      </c>
      <c r="J28" s="1"/>
    </row>
    <row r="29" spans="1:10" x14ac:dyDescent="0.15">
      <c r="A29" s="59"/>
      <c r="B29" s="59"/>
      <c r="C29" s="2" t="s">
        <v>38</v>
      </c>
      <c r="D29" s="3">
        <v>50</v>
      </c>
      <c r="E29" s="3">
        <v>45.87</v>
      </c>
      <c r="F29" s="3">
        <v>37.6</v>
      </c>
      <c r="G29" s="3">
        <v>-8.27</v>
      </c>
      <c r="H29" s="4">
        <v>0.75190000000000001</v>
      </c>
      <c r="I29" s="90">
        <v>0.75370000000000004</v>
      </c>
      <c r="J29" s="1"/>
    </row>
    <row r="30" spans="1:10" x14ac:dyDescent="0.15">
      <c r="A30" s="59" t="s">
        <v>39</v>
      </c>
      <c r="B30" s="59" t="s">
        <v>9</v>
      </c>
      <c r="C30" s="2" t="s">
        <v>40</v>
      </c>
      <c r="D30" s="3">
        <v>965</v>
      </c>
      <c r="E30" s="3">
        <v>725.6</v>
      </c>
      <c r="F30" s="3">
        <v>789.95</v>
      </c>
      <c r="G30" s="3">
        <v>64.349999999999994</v>
      </c>
      <c r="H30" s="4">
        <v>0.81859999999999999</v>
      </c>
      <c r="I30" s="90">
        <v>0.75370000000000004</v>
      </c>
      <c r="J30" s="1"/>
    </row>
    <row r="31" spans="1:10" x14ac:dyDescent="0.15">
      <c r="A31" s="59"/>
      <c r="B31" s="59"/>
      <c r="C31" s="2" t="s">
        <v>41</v>
      </c>
      <c r="D31" s="3">
        <v>7.4</v>
      </c>
      <c r="E31" s="3">
        <v>6.78</v>
      </c>
      <c r="F31" s="3">
        <v>7.31</v>
      </c>
      <c r="G31" s="3">
        <v>0.53</v>
      </c>
      <c r="H31" s="4">
        <v>0.98829999999999996</v>
      </c>
      <c r="I31" s="90">
        <v>0.75370000000000004</v>
      </c>
      <c r="J31" s="1"/>
    </row>
    <row r="32" spans="1:10" x14ac:dyDescent="0.15">
      <c r="A32" s="59"/>
      <c r="B32" s="59"/>
      <c r="C32" s="2" t="s">
        <v>42</v>
      </c>
      <c r="D32" s="3">
        <v>1.5</v>
      </c>
      <c r="E32" s="3">
        <v>1.38</v>
      </c>
      <c r="F32" s="3">
        <v>1.61</v>
      </c>
      <c r="G32" s="3">
        <v>0.24</v>
      </c>
      <c r="H32" s="4">
        <v>1.0758000000000001</v>
      </c>
      <c r="I32" s="90">
        <v>0.75370000000000004</v>
      </c>
      <c r="J32" s="1"/>
    </row>
    <row r="33" spans="1:10" x14ac:dyDescent="0.15">
      <c r="A33" s="59"/>
      <c r="B33" s="59"/>
      <c r="C33" s="2" t="s">
        <v>43</v>
      </c>
      <c r="D33" s="3">
        <v>10</v>
      </c>
      <c r="E33" s="3">
        <v>9.17</v>
      </c>
      <c r="F33" s="3">
        <v>8.86</v>
      </c>
      <c r="G33" s="3">
        <v>-0.31</v>
      </c>
      <c r="H33" s="4">
        <v>0.88600000000000001</v>
      </c>
      <c r="I33" s="90">
        <v>0.75370000000000004</v>
      </c>
      <c r="J33" s="1"/>
    </row>
    <row r="34" spans="1:10" x14ac:dyDescent="0.15">
      <c r="A34" s="59"/>
      <c r="B34" s="59"/>
      <c r="C34" s="2" t="s">
        <v>44</v>
      </c>
      <c r="D34" s="3">
        <v>82.8</v>
      </c>
      <c r="E34" s="3">
        <v>75.900000000000006</v>
      </c>
      <c r="F34" s="3">
        <v>75.900000000000006</v>
      </c>
      <c r="G34" s="3" t="s">
        <v>45</v>
      </c>
      <c r="H34" s="4">
        <v>0.91669999999999996</v>
      </c>
      <c r="I34" s="90">
        <v>0.75370000000000004</v>
      </c>
      <c r="J34" s="1"/>
    </row>
    <row r="35" spans="1:10" x14ac:dyDescent="0.15">
      <c r="A35" s="59"/>
      <c r="B35" s="59"/>
      <c r="C35" s="2" t="s">
        <v>46</v>
      </c>
      <c r="D35" s="3">
        <v>161</v>
      </c>
      <c r="E35" s="3">
        <v>147.58000000000001</v>
      </c>
      <c r="F35" s="3">
        <v>145.13</v>
      </c>
      <c r="G35" s="3">
        <v>-2.46</v>
      </c>
      <c r="H35" s="4">
        <v>0.90139999999999998</v>
      </c>
      <c r="I35" s="90">
        <v>0.75370000000000004</v>
      </c>
      <c r="J35" s="1"/>
    </row>
    <row r="36" spans="1:10" x14ac:dyDescent="0.15">
      <c r="A36" s="59"/>
      <c r="B36" s="59"/>
      <c r="C36" s="2" t="s">
        <v>47</v>
      </c>
      <c r="D36" s="3">
        <v>65</v>
      </c>
      <c r="E36" s="3">
        <v>59.58</v>
      </c>
      <c r="F36" s="3">
        <v>59.61</v>
      </c>
      <c r="G36" s="3">
        <v>0.03</v>
      </c>
      <c r="H36" s="4">
        <v>0.91710000000000003</v>
      </c>
      <c r="I36" s="90">
        <v>0.75370000000000004</v>
      </c>
      <c r="J36" s="1"/>
    </row>
    <row r="37" spans="1:10" x14ac:dyDescent="0.15">
      <c r="A37" s="59"/>
      <c r="B37" s="59"/>
      <c r="C37" s="2" t="s">
        <v>48</v>
      </c>
      <c r="D37" s="3">
        <v>163</v>
      </c>
      <c r="E37" s="3">
        <v>149.41999999999999</v>
      </c>
      <c r="F37" s="3">
        <v>149.5</v>
      </c>
      <c r="G37" s="3">
        <v>0.08</v>
      </c>
      <c r="H37" s="4">
        <v>0.91720000000000002</v>
      </c>
      <c r="I37" s="90">
        <v>0.75370000000000004</v>
      </c>
      <c r="J37" s="1"/>
    </row>
    <row r="38" spans="1:10" x14ac:dyDescent="0.15">
      <c r="A38" s="59" t="s">
        <v>49</v>
      </c>
      <c r="B38" s="59" t="s">
        <v>9</v>
      </c>
      <c r="C38" s="2" t="s">
        <v>50</v>
      </c>
      <c r="D38" s="3">
        <v>5</v>
      </c>
      <c r="E38" s="3">
        <v>4.58</v>
      </c>
      <c r="F38" s="3">
        <v>1.3</v>
      </c>
      <c r="G38" s="3">
        <v>-3.28</v>
      </c>
      <c r="H38" s="4">
        <v>0.26069999999999999</v>
      </c>
      <c r="I38" s="90">
        <v>0.75370000000000004</v>
      </c>
      <c r="J38" s="1"/>
    </row>
    <row r="39" spans="1:10" x14ac:dyDescent="0.15">
      <c r="A39" s="59"/>
      <c r="B39" s="59"/>
      <c r="C39" s="2" t="s">
        <v>51</v>
      </c>
      <c r="D39" s="3">
        <v>13</v>
      </c>
      <c r="E39" s="3">
        <v>11.92</v>
      </c>
      <c r="F39" s="3">
        <v>9.58</v>
      </c>
      <c r="G39" s="3">
        <v>-2.34</v>
      </c>
      <c r="H39" s="4">
        <v>0.73670000000000002</v>
      </c>
      <c r="I39" s="90">
        <v>0.75370000000000004</v>
      </c>
      <c r="J39" s="1"/>
    </row>
    <row r="40" spans="1:10" x14ac:dyDescent="0.15">
      <c r="A40" s="59"/>
      <c r="B40" s="59"/>
      <c r="C40" s="2" t="s">
        <v>52</v>
      </c>
      <c r="D40" s="3">
        <v>140</v>
      </c>
      <c r="E40" s="3">
        <v>105.39</v>
      </c>
      <c r="F40" s="3">
        <v>95.42</v>
      </c>
      <c r="G40" s="3">
        <v>-9.9700000000000006</v>
      </c>
      <c r="H40" s="4">
        <v>0.68159999999999998</v>
      </c>
      <c r="I40" s="90">
        <v>0.75370000000000004</v>
      </c>
      <c r="J40" s="1"/>
    </row>
    <row r="41" spans="1:10" x14ac:dyDescent="0.15">
      <c r="A41" s="59"/>
      <c r="B41" s="59"/>
      <c r="C41" s="2" t="s">
        <v>53</v>
      </c>
      <c r="D41" s="3">
        <v>9</v>
      </c>
      <c r="E41" s="3">
        <v>8.25</v>
      </c>
      <c r="F41" s="3">
        <v>3.83</v>
      </c>
      <c r="G41" s="3">
        <v>-4.42</v>
      </c>
      <c r="H41" s="4">
        <v>0.42549999999999999</v>
      </c>
      <c r="I41" s="90">
        <v>0.75370000000000004</v>
      </c>
      <c r="J41" s="1"/>
    </row>
    <row r="42" spans="1:10" x14ac:dyDescent="0.15">
      <c r="A42" s="59" t="s">
        <v>54</v>
      </c>
      <c r="B42" s="59" t="s">
        <v>9</v>
      </c>
      <c r="C42" s="2" t="s">
        <v>55</v>
      </c>
      <c r="D42" s="3">
        <v>15</v>
      </c>
      <c r="E42" s="3">
        <v>13.75</v>
      </c>
      <c r="F42" s="3">
        <v>2.2999999999999998</v>
      </c>
      <c r="G42" s="3">
        <v>-11.45</v>
      </c>
      <c r="H42" s="4">
        <v>0.15310000000000001</v>
      </c>
      <c r="I42" s="90">
        <v>0.75370000000000004</v>
      </c>
      <c r="J42" s="1"/>
    </row>
    <row r="43" spans="1:10" x14ac:dyDescent="0.15">
      <c r="A43" s="59"/>
      <c r="B43" s="59"/>
      <c r="C43" s="2" t="s">
        <v>56</v>
      </c>
      <c r="D43" s="3">
        <v>10</v>
      </c>
      <c r="E43" s="3">
        <v>9.17</v>
      </c>
      <c r="F43" s="3" t="s">
        <v>45</v>
      </c>
      <c r="G43" s="3">
        <v>-9.17</v>
      </c>
      <c r="H43" s="4">
        <v>0</v>
      </c>
      <c r="I43" s="90">
        <v>0.75370000000000004</v>
      </c>
      <c r="J43" s="1"/>
    </row>
    <row r="44" spans="1:10" x14ac:dyDescent="0.15">
      <c r="A44" s="59" t="s">
        <v>57</v>
      </c>
      <c r="B44" s="59" t="s">
        <v>9</v>
      </c>
      <c r="C44" s="2" t="s">
        <v>58</v>
      </c>
      <c r="D44" s="3">
        <v>1</v>
      </c>
      <c r="E44" s="3">
        <v>0.92</v>
      </c>
      <c r="F44" s="3">
        <v>48.62</v>
      </c>
      <c r="G44" s="3">
        <v>47.71</v>
      </c>
      <c r="H44" s="4">
        <v>48.622500000000002</v>
      </c>
      <c r="I44" s="90">
        <v>0.75370000000000004</v>
      </c>
      <c r="J44" s="1"/>
    </row>
    <row r="45" spans="1:10" x14ac:dyDescent="0.15">
      <c r="A45" s="59"/>
      <c r="B45" s="59"/>
      <c r="C45" s="2" t="s">
        <v>59</v>
      </c>
      <c r="D45" s="3">
        <v>0.5</v>
      </c>
      <c r="E45" s="3">
        <v>0.46</v>
      </c>
      <c r="F45" s="3">
        <v>0.22</v>
      </c>
      <c r="G45" s="3">
        <v>-0.23</v>
      </c>
      <c r="H45" s="4">
        <v>0.44850000000000001</v>
      </c>
      <c r="I45" s="90">
        <v>0.75370000000000004</v>
      </c>
      <c r="J45" s="1"/>
    </row>
    <row r="46" spans="1:10" x14ac:dyDescent="0.15">
      <c r="A46" s="59"/>
      <c r="B46" s="59"/>
      <c r="C46" s="2" t="s">
        <v>60</v>
      </c>
      <c r="D46" s="3">
        <v>1</v>
      </c>
      <c r="E46" s="3">
        <v>0.92</v>
      </c>
      <c r="F46" s="3">
        <v>0.63</v>
      </c>
      <c r="G46" s="3">
        <v>-0.28000000000000003</v>
      </c>
      <c r="H46" s="4">
        <v>0.63429999999999997</v>
      </c>
      <c r="I46" s="90">
        <v>0.75370000000000004</v>
      </c>
      <c r="J46" s="1"/>
    </row>
    <row r="47" spans="1:10" x14ac:dyDescent="0.15">
      <c r="A47" s="59" t="s">
        <v>61</v>
      </c>
      <c r="B47" s="59" t="s">
        <v>9</v>
      </c>
      <c r="C47" s="2" t="s">
        <v>62</v>
      </c>
      <c r="D47" s="3">
        <v>2</v>
      </c>
      <c r="E47" s="3">
        <v>1.83</v>
      </c>
      <c r="F47" s="3">
        <v>0.93</v>
      </c>
      <c r="G47" s="3">
        <v>-0.9</v>
      </c>
      <c r="H47" s="4">
        <v>0.46650000000000003</v>
      </c>
      <c r="I47" s="90">
        <v>0.75370000000000004</v>
      </c>
      <c r="J47" s="1"/>
    </row>
    <row r="48" spans="1:10" x14ac:dyDescent="0.15">
      <c r="A48" s="59"/>
      <c r="B48" s="59"/>
      <c r="C48" s="2" t="s">
        <v>63</v>
      </c>
      <c r="D48" s="3">
        <v>26.5</v>
      </c>
      <c r="E48" s="3">
        <v>24.29</v>
      </c>
      <c r="F48" s="3">
        <v>18.309999999999999</v>
      </c>
      <c r="G48" s="3">
        <v>-5.98</v>
      </c>
      <c r="H48" s="4">
        <v>0.69099999999999995</v>
      </c>
      <c r="I48" s="90">
        <v>0.75370000000000004</v>
      </c>
      <c r="J48" s="1"/>
    </row>
    <row r="49" spans="1:10" x14ac:dyDescent="0.15">
      <c r="A49" s="2"/>
      <c r="B49" s="8"/>
      <c r="C49" s="2" t="s">
        <v>64</v>
      </c>
      <c r="D49" s="7">
        <v>24567.7</v>
      </c>
      <c r="E49" s="7">
        <v>20628.91</v>
      </c>
      <c r="F49" s="7">
        <v>18172.650000000001</v>
      </c>
      <c r="G49" s="7">
        <v>-2456.2600000000002</v>
      </c>
      <c r="H49" s="4">
        <v>0.73970000000000002</v>
      </c>
      <c r="I49" s="90">
        <v>0.75370000000000004</v>
      </c>
      <c r="J49" s="1"/>
    </row>
  </sheetData>
  <mergeCells count="27">
    <mergeCell ref="A8:A16"/>
    <mergeCell ref="B8:B16"/>
    <mergeCell ref="A1:A2"/>
    <mergeCell ref="B1:B2"/>
    <mergeCell ref="C1:C2"/>
    <mergeCell ref="G1:G2"/>
    <mergeCell ref="H1:H2"/>
    <mergeCell ref="I1:I2"/>
    <mergeCell ref="A3:A7"/>
    <mergeCell ref="B3:B7"/>
    <mergeCell ref="D1:D2"/>
    <mergeCell ref="E1:E2"/>
    <mergeCell ref="F1:F2"/>
    <mergeCell ref="A17:A24"/>
    <mergeCell ref="B17:B24"/>
    <mergeCell ref="A25:A29"/>
    <mergeCell ref="B25:B29"/>
    <mergeCell ref="A30:A37"/>
    <mergeCell ref="B30:B37"/>
    <mergeCell ref="A47:A48"/>
    <mergeCell ref="B47:B48"/>
    <mergeCell ref="A38:A41"/>
    <mergeCell ref="B38:B41"/>
    <mergeCell ref="A42:A43"/>
    <mergeCell ref="B42:B43"/>
    <mergeCell ref="A44:A46"/>
    <mergeCell ref="B44:B46"/>
  </mergeCells>
  <phoneticPr fontId="5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70"/>
  <sheetViews>
    <sheetView topLeftCell="M1" workbookViewId="0">
      <selection activeCell="S11" sqref="S11"/>
    </sheetView>
  </sheetViews>
  <sheetFormatPr defaultColWidth="7.875" defaultRowHeight="12" x14ac:dyDescent="0.15"/>
  <cols>
    <col min="1" max="1" width="11.375" style="9" customWidth="1"/>
    <col min="2" max="2" width="20.25" style="9" customWidth="1"/>
    <col min="3" max="3" width="14.375" style="30" customWidth="1"/>
    <col min="4" max="4" width="11.875" style="9" customWidth="1"/>
    <col min="5" max="5" width="12.875" style="56" customWidth="1"/>
    <col min="6" max="6" width="11.125" style="56" customWidth="1"/>
    <col min="7" max="7" width="11.625" style="56" customWidth="1"/>
    <col min="8" max="8" width="9.75" style="57" customWidth="1"/>
    <col min="9" max="9" width="9.75" style="58" customWidth="1"/>
    <col min="10" max="10" width="9.375" style="58" customWidth="1"/>
    <col min="11" max="11" width="11.125" style="58" customWidth="1"/>
    <col min="12" max="12" width="9.5" style="9" customWidth="1"/>
    <col min="13" max="13" width="10.375" style="9" customWidth="1"/>
    <col min="14" max="14" width="10.125" style="9" customWidth="1"/>
    <col min="15" max="15" width="9.75" style="9" customWidth="1"/>
    <col min="16" max="16" width="8.5" style="9" customWidth="1"/>
    <col min="17" max="17" width="10" style="9" customWidth="1"/>
    <col min="18" max="18" width="9.375" style="9" customWidth="1"/>
    <col min="19" max="19" width="9.75" style="9" customWidth="1"/>
    <col min="20" max="22" width="10.375" style="9" customWidth="1"/>
    <col min="23" max="24" width="8.5" style="9" customWidth="1"/>
    <col min="25" max="26" width="9.25" style="9" customWidth="1"/>
    <col min="27" max="27" width="9.5" style="9" customWidth="1"/>
    <col min="28" max="28" width="9.625" style="9" customWidth="1"/>
    <col min="29" max="29" width="9.375" style="9" customWidth="1"/>
    <col min="30" max="30" width="9.5" style="9" customWidth="1"/>
    <col min="31" max="31" width="9.875" style="9" customWidth="1"/>
    <col min="32" max="34" width="10.375" style="9" customWidth="1"/>
    <col min="35" max="36" width="8.5" style="9" bestFit="1" customWidth="1"/>
    <col min="37" max="37" width="10.375" style="9" customWidth="1"/>
    <col min="38" max="38" width="10.75" style="9" customWidth="1"/>
    <col min="39" max="39" width="9.5" style="9" customWidth="1"/>
    <col min="40" max="40" width="8.5" style="9" customWidth="1"/>
    <col min="41" max="42" width="8.5" style="9" bestFit="1" customWidth="1"/>
    <col min="43" max="43" width="9.625" style="9" customWidth="1"/>
    <col min="44" max="44" width="8.375" style="9" customWidth="1"/>
    <col min="45" max="45" width="9.5" style="9" customWidth="1"/>
    <col min="46" max="46" width="9.875" style="9" customWidth="1"/>
    <col min="47" max="47" width="8.75" style="9" customWidth="1"/>
    <col min="48" max="48" width="8.5" style="9" bestFit="1" customWidth="1"/>
    <col min="49" max="49" width="8.5" style="9" customWidth="1"/>
    <col min="50" max="50" width="10.25" style="9" customWidth="1"/>
    <col min="51" max="51" width="8.5" style="9" bestFit="1" customWidth="1"/>
    <col min="52" max="52" width="8.5" style="9" customWidth="1"/>
    <col min="53" max="53" width="6.75" style="9" bestFit="1" customWidth="1"/>
    <col min="54" max="54" width="8.5" style="9" bestFit="1" customWidth="1"/>
    <col min="55" max="55" width="8.5" style="9" customWidth="1"/>
    <col min="56" max="56" width="8.5" style="35" bestFit="1" customWidth="1"/>
    <col min="57" max="57" width="10.375" style="9" bestFit="1" customWidth="1"/>
    <col min="58" max="169" width="7.875" style="9"/>
    <col min="170" max="170" width="11.375" style="9" customWidth="1"/>
    <col min="171" max="171" width="14.625" style="9" customWidth="1"/>
    <col min="172" max="173" width="11.25" style="9" customWidth="1"/>
    <col min="174" max="174" width="11.875" style="9" customWidth="1"/>
    <col min="175" max="175" width="13.25" style="9" customWidth="1"/>
    <col min="176" max="176" width="8.875" style="9" customWidth="1"/>
    <col min="177" max="177" width="9.375" style="9" customWidth="1"/>
    <col min="178" max="178" width="10.5" style="9" customWidth="1"/>
    <col min="179" max="179" width="8.125" style="9" customWidth="1"/>
    <col min="180" max="180" width="9.375" style="9" customWidth="1"/>
    <col min="181" max="181" width="11.125" style="9" customWidth="1"/>
    <col min="182" max="182" width="9.5" style="9" customWidth="1"/>
    <col min="183" max="183" width="10.375" style="9" customWidth="1"/>
    <col min="184" max="185" width="8.5" style="9" bestFit="1" customWidth="1"/>
    <col min="186" max="186" width="8.5" style="9" customWidth="1"/>
    <col min="187" max="188" width="8.5" style="9" bestFit="1" customWidth="1"/>
    <col min="189" max="189" width="8.5" style="9" customWidth="1"/>
    <col min="190" max="191" width="10.375" style="9" bestFit="1" customWidth="1"/>
    <col min="192" max="192" width="10.375" style="9" customWidth="1"/>
    <col min="193" max="194" width="8.5" style="9" bestFit="1" customWidth="1"/>
    <col min="195" max="195" width="8.5" style="9" customWidth="1"/>
    <col min="196" max="197" width="8.5" style="9" bestFit="1" customWidth="1"/>
    <col min="198" max="198" width="8.5" style="9" customWidth="1"/>
    <col min="199" max="199" width="8.5" style="9" bestFit="1" customWidth="1"/>
    <col min="200" max="200" width="10.375" style="9" bestFit="1" customWidth="1"/>
    <col min="201" max="201" width="10.375" style="9" customWidth="1"/>
    <col min="202" max="203" width="10.375" style="9" bestFit="1" customWidth="1"/>
    <col min="204" max="204" width="10.375" style="9" customWidth="1"/>
    <col min="205" max="206" width="8.5" style="9" bestFit="1" customWidth="1"/>
    <col min="207" max="207" width="8.5" style="9" customWidth="1"/>
    <col min="208" max="208" width="7.625" style="9" bestFit="1" customWidth="1"/>
    <col min="209" max="209" width="8.5" style="9" bestFit="1" customWidth="1"/>
    <col min="210" max="210" width="8.5" style="9" customWidth="1"/>
    <col min="211" max="212" width="8.5" style="9" bestFit="1" customWidth="1"/>
    <col min="213" max="213" width="8.5" style="9" customWidth="1"/>
    <col min="214" max="214" width="7.625" style="9" bestFit="1" customWidth="1"/>
    <col min="215" max="215" width="8.5" style="9" bestFit="1" customWidth="1"/>
    <col min="216" max="216" width="8.5" style="9" customWidth="1"/>
    <col min="217" max="217" width="6.75" style="9" bestFit="1" customWidth="1"/>
    <col min="218" max="218" width="8.5" style="9" bestFit="1" customWidth="1"/>
    <col min="219" max="219" width="8.5" style="9" customWidth="1"/>
    <col min="220" max="220" width="7.625" style="9" bestFit="1" customWidth="1"/>
    <col min="221" max="221" width="8.5" style="9" bestFit="1" customWidth="1"/>
    <col min="222" max="222" width="8.5" style="9" customWidth="1"/>
    <col min="223" max="223" width="6.75" style="9" bestFit="1" customWidth="1"/>
    <col min="224" max="224" width="8.5" style="9" bestFit="1" customWidth="1"/>
    <col min="225" max="225" width="8.5" style="9" customWidth="1"/>
    <col min="226" max="226" width="8.5" style="9" bestFit="1" customWidth="1"/>
    <col min="227" max="227" width="10.375" style="9" bestFit="1" customWidth="1"/>
    <col min="228" max="228" width="8.5" style="9" bestFit="1" customWidth="1"/>
    <col min="229" max="425" width="7.875" style="9"/>
    <col min="426" max="426" width="11.375" style="9" customWidth="1"/>
    <col min="427" max="427" width="14.625" style="9" customWidth="1"/>
    <col min="428" max="429" width="11.25" style="9" customWidth="1"/>
    <col min="430" max="430" width="11.875" style="9" customWidth="1"/>
    <col min="431" max="431" width="13.25" style="9" customWidth="1"/>
    <col min="432" max="432" width="8.875" style="9" customWidth="1"/>
    <col min="433" max="433" width="9.375" style="9" customWidth="1"/>
    <col min="434" max="434" width="10.5" style="9" customWidth="1"/>
    <col min="435" max="435" width="8.125" style="9" customWidth="1"/>
    <col min="436" max="436" width="9.375" style="9" customWidth="1"/>
    <col min="437" max="437" width="11.125" style="9" customWidth="1"/>
    <col min="438" max="438" width="9.5" style="9" customWidth="1"/>
    <col min="439" max="439" width="10.375" style="9" customWidth="1"/>
    <col min="440" max="441" width="8.5" style="9" bestFit="1" customWidth="1"/>
    <col min="442" max="442" width="8.5" style="9" customWidth="1"/>
    <col min="443" max="444" width="8.5" style="9" bestFit="1" customWidth="1"/>
    <col min="445" max="445" width="8.5" style="9" customWidth="1"/>
    <col min="446" max="447" width="10.375" style="9" bestFit="1" customWidth="1"/>
    <col min="448" max="448" width="10.375" style="9" customWidth="1"/>
    <col min="449" max="450" width="8.5" style="9" bestFit="1" customWidth="1"/>
    <col min="451" max="451" width="8.5" style="9" customWidth="1"/>
    <col min="452" max="453" width="8.5" style="9" bestFit="1" customWidth="1"/>
    <col min="454" max="454" width="8.5" style="9" customWidth="1"/>
    <col min="455" max="455" width="8.5" style="9" bestFit="1" customWidth="1"/>
    <col min="456" max="456" width="10.375" style="9" bestFit="1" customWidth="1"/>
    <col min="457" max="457" width="10.375" style="9" customWidth="1"/>
    <col min="458" max="459" width="10.375" style="9" bestFit="1" customWidth="1"/>
    <col min="460" max="460" width="10.375" style="9" customWidth="1"/>
    <col min="461" max="462" width="8.5" style="9" bestFit="1" customWidth="1"/>
    <col min="463" max="463" width="8.5" style="9" customWidth="1"/>
    <col min="464" max="464" width="7.625" style="9" bestFit="1" customWidth="1"/>
    <col min="465" max="465" width="8.5" style="9" bestFit="1" customWidth="1"/>
    <col min="466" max="466" width="8.5" style="9" customWidth="1"/>
    <col min="467" max="468" width="8.5" style="9" bestFit="1" customWidth="1"/>
    <col min="469" max="469" width="8.5" style="9" customWidth="1"/>
    <col min="470" max="470" width="7.625" style="9" bestFit="1" customWidth="1"/>
    <col min="471" max="471" width="8.5" style="9" bestFit="1" customWidth="1"/>
    <col min="472" max="472" width="8.5" style="9" customWidth="1"/>
    <col min="473" max="473" width="6.75" style="9" bestFit="1" customWidth="1"/>
    <col min="474" max="474" width="8.5" style="9" bestFit="1" customWidth="1"/>
    <col min="475" max="475" width="8.5" style="9" customWidth="1"/>
    <col min="476" max="476" width="7.625" style="9" bestFit="1" customWidth="1"/>
    <col min="477" max="477" width="8.5" style="9" bestFit="1" customWidth="1"/>
    <col min="478" max="478" width="8.5" style="9" customWidth="1"/>
    <col min="479" max="479" width="6.75" style="9" bestFit="1" customWidth="1"/>
    <col min="480" max="480" width="8.5" style="9" bestFit="1" customWidth="1"/>
    <col min="481" max="481" width="8.5" style="9" customWidth="1"/>
    <col min="482" max="482" width="8.5" style="9" bestFit="1" customWidth="1"/>
    <col min="483" max="483" width="10.375" style="9" bestFit="1" customWidth="1"/>
    <col min="484" max="484" width="8.5" style="9" bestFit="1" customWidth="1"/>
    <col min="485" max="681" width="7.875" style="9"/>
    <col min="682" max="682" width="11.375" style="9" customWidth="1"/>
    <col min="683" max="683" width="14.625" style="9" customWidth="1"/>
    <col min="684" max="685" width="11.25" style="9" customWidth="1"/>
    <col min="686" max="686" width="11.875" style="9" customWidth="1"/>
    <col min="687" max="687" width="13.25" style="9" customWidth="1"/>
    <col min="688" max="688" width="8.875" style="9" customWidth="1"/>
    <col min="689" max="689" width="9.375" style="9" customWidth="1"/>
    <col min="690" max="690" width="10.5" style="9" customWidth="1"/>
    <col min="691" max="691" width="8.125" style="9" customWidth="1"/>
    <col min="692" max="692" width="9.375" style="9" customWidth="1"/>
    <col min="693" max="693" width="11.125" style="9" customWidth="1"/>
    <col min="694" max="694" width="9.5" style="9" customWidth="1"/>
    <col min="695" max="695" width="10.375" style="9" customWidth="1"/>
    <col min="696" max="697" width="8.5" style="9" bestFit="1" customWidth="1"/>
    <col min="698" max="698" width="8.5" style="9" customWidth="1"/>
    <col min="699" max="700" width="8.5" style="9" bestFit="1" customWidth="1"/>
    <col min="701" max="701" width="8.5" style="9" customWidth="1"/>
    <col min="702" max="703" width="10.375" style="9" bestFit="1" customWidth="1"/>
    <col min="704" max="704" width="10.375" style="9" customWidth="1"/>
    <col min="705" max="706" width="8.5" style="9" bestFit="1" customWidth="1"/>
    <col min="707" max="707" width="8.5" style="9" customWidth="1"/>
    <col min="708" max="709" width="8.5" style="9" bestFit="1" customWidth="1"/>
    <col min="710" max="710" width="8.5" style="9" customWidth="1"/>
    <col min="711" max="711" width="8.5" style="9" bestFit="1" customWidth="1"/>
    <col min="712" max="712" width="10.375" style="9" bestFit="1" customWidth="1"/>
    <col min="713" max="713" width="10.375" style="9" customWidth="1"/>
    <col min="714" max="715" width="10.375" style="9" bestFit="1" customWidth="1"/>
    <col min="716" max="716" width="10.375" style="9" customWidth="1"/>
    <col min="717" max="718" width="8.5" style="9" bestFit="1" customWidth="1"/>
    <col min="719" max="719" width="8.5" style="9" customWidth="1"/>
    <col min="720" max="720" width="7.625" style="9" bestFit="1" customWidth="1"/>
    <col min="721" max="721" width="8.5" style="9" bestFit="1" customWidth="1"/>
    <col min="722" max="722" width="8.5" style="9" customWidth="1"/>
    <col min="723" max="724" width="8.5" style="9" bestFit="1" customWidth="1"/>
    <col min="725" max="725" width="8.5" style="9" customWidth="1"/>
    <col min="726" max="726" width="7.625" style="9" bestFit="1" customWidth="1"/>
    <col min="727" max="727" width="8.5" style="9" bestFit="1" customWidth="1"/>
    <col min="728" max="728" width="8.5" style="9" customWidth="1"/>
    <col min="729" max="729" width="6.75" style="9" bestFit="1" customWidth="1"/>
    <col min="730" max="730" width="8.5" style="9" bestFit="1" customWidth="1"/>
    <col min="731" max="731" width="8.5" style="9" customWidth="1"/>
    <col min="732" max="732" width="7.625" style="9" bestFit="1" customWidth="1"/>
    <col min="733" max="733" width="8.5" style="9" bestFit="1" customWidth="1"/>
    <col min="734" max="734" width="8.5" style="9" customWidth="1"/>
    <col min="735" max="735" width="6.75" style="9" bestFit="1" customWidth="1"/>
    <col min="736" max="736" width="8.5" style="9" bestFit="1" customWidth="1"/>
    <col min="737" max="737" width="8.5" style="9" customWidth="1"/>
    <col min="738" max="738" width="8.5" style="9" bestFit="1" customWidth="1"/>
    <col min="739" max="739" width="10.375" style="9" bestFit="1" customWidth="1"/>
    <col min="740" max="740" width="8.5" style="9" bestFit="1" customWidth="1"/>
    <col min="741" max="937" width="7.875" style="9"/>
    <col min="938" max="938" width="11.375" style="9" customWidth="1"/>
    <col min="939" max="939" width="14.625" style="9" customWidth="1"/>
    <col min="940" max="941" width="11.25" style="9" customWidth="1"/>
    <col min="942" max="942" width="11.875" style="9" customWidth="1"/>
    <col min="943" max="943" width="13.25" style="9" customWidth="1"/>
    <col min="944" max="944" width="8.875" style="9" customWidth="1"/>
    <col min="945" max="945" width="9.375" style="9" customWidth="1"/>
    <col min="946" max="946" width="10.5" style="9" customWidth="1"/>
    <col min="947" max="947" width="8.125" style="9" customWidth="1"/>
    <col min="948" max="948" width="9.375" style="9" customWidth="1"/>
    <col min="949" max="949" width="11.125" style="9" customWidth="1"/>
    <col min="950" max="950" width="9.5" style="9" customWidth="1"/>
    <col min="951" max="951" width="10.375" style="9" customWidth="1"/>
    <col min="952" max="953" width="8.5" style="9" bestFit="1" customWidth="1"/>
    <col min="954" max="954" width="8.5" style="9" customWidth="1"/>
    <col min="955" max="956" width="8.5" style="9" bestFit="1" customWidth="1"/>
    <col min="957" max="957" width="8.5" style="9" customWidth="1"/>
    <col min="958" max="959" width="10.375" style="9" bestFit="1" customWidth="1"/>
    <col min="960" max="960" width="10.375" style="9" customWidth="1"/>
    <col min="961" max="962" width="8.5" style="9" bestFit="1" customWidth="1"/>
    <col min="963" max="963" width="8.5" style="9" customWidth="1"/>
    <col min="964" max="965" width="8.5" style="9" bestFit="1" customWidth="1"/>
    <col min="966" max="966" width="8.5" style="9" customWidth="1"/>
    <col min="967" max="967" width="8.5" style="9" bestFit="1" customWidth="1"/>
    <col min="968" max="968" width="10.375" style="9" bestFit="1" customWidth="1"/>
    <col min="969" max="969" width="10.375" style="9" customWidth="1"/>
    <col min="970" max="971" width="10.375" style="9" bestFit="1" customWidth="1"/>
    <col min="972" max="972" width="10.375" style="9" customWidth="1"/>
    <col min="973" max="974" width="8.5" style="9" bestFit="1" customWidth="1"/>
    <col min="975" max="975" width="8.5" style="9" customWidth="1"/>
    <col min="976" max="976" width="7.625" style="9" bestFit="1" customWidth="1"/>
    <col min="977" max="977" width="8.5" style="9" bestFit="1" customWidth="1"/>
    <col min="978" max="978" width="8.5" style="9" customWidth="1"/>
    <col min="979" max="980" width="8.5" style="9" bestFit="1" customWidth="1"/>
    <col min="981" max="981" width="8.5" style="9" customWidth="1"/>
    <col min="982" max="982" width="7.625" style="9" bestFit="1" customWidth="1"/>
    <col min="983" max="983" width="8.5" style="9" bestFit="1" customWidth="1"/>
    <col min="984" max="984" width="8.5" style="9" customWidth="1"/>
    <col min="985" max="985" width="6.75" style="9" bestFit="1" customWidth="1"/>
    <col min="986" max="986" width="8.5" style="9" bestFit="1" customWidth="1"/>
    <col min="987" max="987" width="8.5" style="9" customWidth="1"/>
    <col min="988" max="988" width="7.625" style="9" bestFit="1" customWidth="1"/>
    <col min="989" max="989" width="8.5" style="9" bestFit="1" customWidth="1"/>
    <col min="990" max="990" width="8.5" style="9" customWidth="1"/>
    <col min="991" max="991" width="6.75" style="9" bestFit="1" customWidth="1"/>
    <col min="992" max="992" width="8.5" style="9" bestFit="1" customWidth="1"/>
    <col min="993" max="993" width="8.5" style="9" customWidth="1"/>
    <col min="994" max="994" width="8.5" style="9" bestFit="1" customWidth="1"/>
    <col min="995" max="995" width="10.375" style="9" bestFit="1" customWidth="1"/>
    <col min="996" max="996" width="8.5" style="9" bestFit="1" customWidth="1"/>
    <col min="997" max="1193" width="7.875" style="9"/>
    <col min="1194" max="1194" width="11.375" style="9" customWidth="1"/>
    <col min="1195" max="1195" width="14.625" style="9" customWidth="1"/>
    <col min="1196" max="1197" width="11.25" style="9" customWidth="1"/>
    <col min="1198" max="1198" width="11.875" style="9" customWidth="1"/>
    <col min="1199" max="1199" width="13.25" style="9" customWidth="1"/>
    <col min="1200" max="1200" width="8.875" style="9" customWidth="1"/>
    <col min="1201" max="1201" width="9.375" style="9" customWidth="1"/>
    <col min="1202" max="1202" width="10.5" style="9" customWidth="1"/>
    <col min="1203" max="1203" width="8.125" style="9" customWidth="1"/>
    <col min="1204" max="1204" width="9.375" style="9" customWidth="1"/>
    <col min="1205" max="1205" width="11.125" style="9" customWidth="1"/>
    <col min="1206" max="1206" width="9.5" style="9" customWidth="1"/>
    <col min="1207" max="1207" width="10.375" style="9" customWidth="1"/>
    <col min="1208" max="1209" width="8.5" style="9" bestFit="1" customWidth="1"/>
    <col min="1210" max="1210" width="8.5" style="9" customWidth="1"/>
    <col min="1211" max="1212" width="8.5" style="9" bestFit="1" customWidth="1"/>
    <col min="1213" max="1213" width="8.5" style="9" customWidth="1"/>
    <col min="1214" max="1215" width="10.375" style="9" bestFit="1" customWidth="1"/>
    <col min="1216" max="1216" width="10.375" style="9" customWidth="1"/>
    <col min="1217" max="1218" width="8.5" style="9" bestFit="1" customWidth="1"/>
    <col min="1219" max="1219" width="8.5" style="9" customWidth="1"/>
    <col min="1220" max="1221" width="8.5" style="9" bestFit="1" customWidth="1"/>
    <col min="1222" max="1222" width="8.5" style="9" customWidth="1"/>
    <col min="1223" max="1223" width="8.5" style="9" bestFit="1" customWidth="1"/>
    <col min="1224" max="1224" width="10.375" style="9" bestFit="1" customWidth="1"/>
    <col min="1225" max="1225" width="10.375" style="9" customWidth="1"/>
    <col min="1226" max="1227" width="10.375" style="9" bestFit="1" customWidth="1"/>
    <col min="1228" max="1228" width="10.375" style="9" customWidth="1"/>
    <col min="1229" max="1230" width="8.5" style="9" bestFit="1" customWidth="1"/>
    <col min="1231" max="1231" width="8.5" style="9" customWidth="1"/>
    <col min="1232" max="1232" width="7.625" style="9" bestFit="1" customWidth="1"/>
    <col min="1233" max="1233" width="8.5" style="9" bestFit="1" customWidth="1"/>
    <col min="1234" max="1234" width="8.5" style="9" customWidth="1"/>
    <col min="1235" max="1236" width="8.5" style="9" bestFit="1" customWidth="1"/>
    <col min="1237" max="1237" width="8.5" style="9" customWidth="1"/>
    <col min="1238" max="1238" width="7.625" style="9" bestFit="1" customWidth="1"/>
    <col min="1239" max="1239" width="8.5" style="9" bestFit="1" customWidth="1"/>
    <col min="1240" max="1240" width="8.5" style="9" customWidth="1"/>
    <col min="1241" max="1241" width="6.75" style="9" bestFit="1" customWidth="1"/>
    <col min="1242" max="1242" width="8.5" style="9" bestFit="1" customWidth="1"/>
    <col min="1243" max="1243" width="8.5" style="9" customWidth="1"/>
    <col min="1244" max="1244" width="7.625" style="9" bestFit="1" customWidth="1"/>
    <col min="1245" max="1245" width="8.5" style="9" bestFit="1" customWidth="1"/>
    <col min="1246" max="1246" width="8.5" style="9" customWidth="1"/>
    <col min="1247" max="1247" width="6.75" style="9" bestFit="1" customWidth="1"/>
    <col min="1248" max="1248" width="8.5" style="9" bestFit="1" customWidth="1"/>
    <col min="1249" max="1249" width="8.5" style="9" customWidth="1"/>
    <col min="1250" max="1250" width="8.5" style="9" bestFit="1" customWidth="1"/>
    <col min="1251" max="1251" width="10.375" style="9" bestFit="1" customWidth="1"/>
    <col min="1252" max="1252" width="8.5" style="9" bestFit="1" customWidth="1"/>
    <col min="1253" max="1449" width="7.875" style="9"/>
    <col min="1450" max="1450" width="11.375" style="9" customWidth="1"/>
    <col min="1451" max="1451" width="14.625" style="9" customWidth="1"/>
    <col min="1452" max="1453" width="11.25" style="9" customWidth="1"/>
    <col min="1454" max="1454" width="11.875" style="9" customWidth="1"/>
    <col min="1455" max="1455" width="13.25" style="9" customWidth="1"/>
    <col min="1456" max="1456" width="8.875" style="9" customWidth="1"/>
    <col min="1457" max="1457" width="9.375" style="9" customWidth="1"/>
    <col min="1458" max="1458" width="10.5" style="9" customWidth="1"/>
    <col min="1459" max="1459" width="8.125" style="9" customWidth="1"/>
    <col min="1460" max="1460" width="9.375" style="9" customWidth="1"/>
    <col min="1461" max="1461" width="11.125" style="9" customWidth="1"/>
    <col min="1462" max="1462" width="9.5" style="9" customWidth="1"/>
    <col min="1463" max="1463" width="10.375" style="9" customWidth="1"/>
    <col min="1464" max="1465" width="8.5" style="9" bestFit="1" customWidth="1"/>
    <col min="1466" max="1466" width="8.5" style="9" customWidth="1"/>
    <col min="1467" max="1468" width="8.5" style="9" bestFit="1" customWidth="1"/>
    <col min="1469" max="1469" width="8.5" style="9" customWidth="1"/>
    <col min="1470" max="1471" width="10.375" style="9" bestFit="1" customWidth="1"/>
    <col min="1472" max="1472" width="10.375" style="9" customWidth="1"/>
    <col min="1473" max="1474" width="8.5" style="9" bestFit="1" customWidth="1"/>
    <col min="1475" max="1475" width="8.5" style="9" customWidth="1"/>
    <col min="1476" max="1477" width="8.5" style="9" bestFit="1" customWidth="1"/>
    <col min="1478" max="1478" width="8.5" style="9" customWidth="1"/>
    <col min="1479" max="1479" width="8.5" style="9" bestFit="1" customWidth="1"/>
    <col min="1480" max="1480" width="10.375" style="9" bestFit="1" customWidth="1"/>
    <col min="1481" max="1481" width="10.375" style="9" customWidth="1"/>
    <col min="1482" max="1483" width="10.375" style="9" bestFit="1" customWidth="1"/>
    <col min="1484" max="1484" width="10.375" style="9" customWidth="1"/>
    <col min="1485" max="1486" width="8.5" style="9" bestFit="1" customWidth="1"/>
    <col min="1487" max="1487" width="8.5" style="9" customWidth="1"/>
    <col min="1488" max="1488" width="7.625" style="9" bestFit="1" customWidth="1"/>
    <col min="1489" max="1489" width="8.5" style="9" bestFit="1" customWidth="1"/>
    <col min="1490" max="1490" width="8.5" style="9" customWidth="1"/>
    <col min="1491" max="1492" width="8.5" style="9" bestFit="1" customWidth="1"/>
    <col min="1493" max="1493" width="8.5" style="9" customWidth="1"/>
    <col min="1494" max="1494" width="7.625" style="9" bestFit="1" customWidth="1"/>
    <col min="1495" max="1495" width="8.5" style="9" bestFit="1" customWidth="1"/>
    <col min="1496" max="1496" width="8.5" style="9" customWidth="1"/>
    <col min="1497" max="1497" width="6.75" style="9" bestFit="1" customWidth="1"/>
    <col min="1498" max="1498" width="8.5" style="9" bestFit="1" customWidth="1"/>
    <col min="1499" max="1499" width="8.5" style="9" customWidth="1"/>
    <col min="1500" max="1500" width="7.625" style="9" bestFit="1" customWidth="1"/>
    <col min="1501" max="1501" width="8.5" style="9" bestFit="1" customWidth="1"/>
    <col min="1502" max="1502" width="8.5" style="9" customWidth="1"/>
    <col min="1503" max="1503" width="6.75" style="9" bestFit="1" customWidth="1"/>
    <col min="1504" max="1504" width="8.5" style="9" bestFit="1" customWidth="1"/>
    <col min="1505" max="1505" width="8.5" style="9" customWidth="1"/>
    <col min="1506" max="1506" width="8.5" style="9" bestFit="1" customWidth="1"/>
    <col min="1507" max="1507" width="10.375" style="9" bestFit="1" customWidth="1"/>
    <col min="1508" max="1508" width="8.5" style="9" bestFit="1" customWidth="1"/>
    <col min="1509" max="1705" width="7.875" style="9"/>
    <col min="1706" max="1706" width="11.375" style="9" customWidth="1"/>
    <col min="1707" max="1707" width="14.625" style="9" customWidth="1"/>
    <col min="1708" max="1709" width="11.25" style="9" customWidth="1"/>
    <col min="1710" max="1710" width="11.875" style="9" customWidth="1"/>
    <col min="1711" max="1711" width="13.25" style="9" customWidth="1"/>
    <col min="1712" max="1712" width="8.875" style="9" customWidth="1"/>
    <col min="1713" max="1713" width="9.375" style="9" customWidth="1"/>
    <col min="1714" max="1714" width="10.5" style="9" customWidth="1"/>
    <col min="1715" max="1715" width="8.125" style="9" customWidth="1"/>
    <col min="1716" max="1716" width="9.375" style="9" customWidth="1"/>
    <col min="1717" max="1717" width="11.125" style="9" customWidth="1"/>
    <col min="1718" max="1718" width="9.5" style="9" customWidth="1"/>
    <col min="1719" max="1719" width="10.375" style="9" customWidth="1"/>
    <col min="1720" max="1721" width="8.5" style="9" bestFit="1" customWidth="1"/>
    <col min="1722" max="1722" width="8.5" style="9" customWidth="1"/>
    <col min="1723" max="1724" width="8.5" style="9" bestFit="1" customWidth="1"/>
    <col min="1725" max="1725" width="8.5" style="9" customWidth="1"/>
    <col min="1726" max="1727" width="10.375" style="9" bestFit="1" customWidth="1"/>
    <col min="1728" max="1728" width="10.375" style="9" customWidth="1"/>
    <col min="1729" max="1730" width="8.5" style="9" bestFit="1" customWidth="1"/>
    <col min="1731" max="1731" width="8.5" style="9" customWidth="1"/>
    <col min="1732" max="1733" width="8.5" style="9" bestFit="1" customWidth="1"/>
    <col min="1734" max="1734" width="8.5" style="9" customWidth="1"/>
    <col min="1735" max="1735" width="8.5" style="9" bestFit="1" customWidth="1"/>
    <col min="1736" max="1736" width="10.375" style="9" bestFit="1" customWidth="1"/>
    <col min="1737" max="1737" width="10.375" style="9" customWidth="1"/>
    <col min="1738" max="1739" width="10.375" style="9" bestFit="1" customWidth="1"/>
    <col min="1740" max="1740" width="10.375" style="9" customWidth="1"/>
    <col min="1741" max="1742" width="8.5" style="9" bestFit="1" customWidth="1"/>
    <col min="1743" max="1743" width="8.5" style="9" customWidth="1"/>
    <col min="1744" max="1744" width="7.625" style="9" bestFit="1" customWidth="1"/>
    <col min="1745" max="1745" width="8.5" style="9" bestFit="1" customWidth="1"/>
    <col min="1746" max="1746" width="8.5" style="9" customWidth="1"/>
    <col min="1747" max="1748" width="8.5" style="9" bestFit="1" customWidth="1"/>
    <col min="1749" max="1749" width="8.5" style="9" customWidth="1"/>
    <col min="1750" max="1750" width="7.625" style="9" bestFit="1" customWidth="1"/>
    <col min="1751" max="1751" width="8.5" style="9" bestFit="1" customWidth="1"/>
    <col min="1752" max="1752" width="8.5" style="9" customWidth="1"/>
    <col min="1753" max="1753" width="6.75" style="9" bestFit="1" customWidth="1"/>
    <col min="1754" max="1754" width="8.5" style="9" bestFit="1" customWidth="1"/>
    <col min="1755" max="1755" width="8.5" style="9" customWidth="1"/>
    <col min="1756" max="1756" width="7.625" style="9" bestFit="1" customWidth="1"/>
    <col min="1757" max="1757" width="8.5" style="9" bestFit="1" customWidth="1"/>
    <col min="1758" max="1758" width="8.5" style="9" customWidth="1"/>
    <col min="1759" max="1759" width="6.75" style="9" bestFit="1" customWidth="1"/>
    <col min="1760" max="1760" width="8.5" style="9" bestFit="1" customWidth="1"/>
    <col min="1761" max="1761" width="8.5" style="9" customWidth="1"/>
    <col min="1762" max="1762" width="8.5" style="9" bestFit="1" customWidth="1"/>
    <col min="1763" max="1763" width="10.375" style="9" bestFit="1" customWidth="1"/>
    <col min="1764" max="1764" width="8.5" style="9" bestFit="1" customWidth="1"/>
    <col min="1765" max="1961" width="7.875" style="9"/>
    <col min="1962" max="1962" width="11.375" style="9" customWidth="1"/>
    <col min="1963" max="1963" width="14.625" style="9" customWidth="1"/>
    <col min="1964" max="1965" width="11.25" style="9" customWidth="1"/>
    <col min="1966" max="1966" width="11.875" style="9" customWidth="1"/>
    <col min="1967" max="1967" width="13.25" style="9" customWidth="1"/>
    <col min="1968" max="1968" width="8.875" style="9" customWidth="1"/>
    <col min="1969" max="1969" width="9.375" style="9" customWidth="1"/>
    <col min="1970" max="1970" width="10.5" style="9" customWidth="1"/>
    <col min="1971" max="1971" width="8.125" style="9" customWidth="1"/>
    <col min="1972" max="1972" width="9.375" style="9" customWidth="1"/>
    <col min="1973" max="1973" width="11.125" style="9" customWidth="1"/>
    <col min="1974" max="1974" width="9.5" style="9" customWidth="1"/>
    <col min="1975" max="1975" width="10.375" style="9" customWidth="1"/>
    <col min="1976" max="1977" width="8.5" style="9" bestFit="1" customWidth="1"/>
    <col min="1978" max="1978" width="8.5" style="9" customWidth="1"/>
    <col min="1979" max="1980" width="8.5" style="9" bestFit="1" customWidth="1"/>
    <col min="1981" max="1981" width="8.5" style="9" customWidth="1"/>
    <col min="1982" max="1983" width="10.375" style="9" bestFit="1" customWidth="1"/>
    <col min="1984" max="1984" width="10.375" style="9" customWidth="1"/>
    <col min="1985" max="1986" width="8.5" style="9" bestFit="1" customWidth="1"/>
    <col min="1987" max="1987" width="8.5" style="9" customWidth="1"/>
    <col min="1988" max="1989" width="8.5" style="9" bestFit="1" customWidth="1"/>
    <col min="1990" max="1990" width="8.5" style="9" customWidth="1"/>
    <col min="1991" max="1991" width="8.5" style="9" bestFit="1" customWidth="1"/>
    <col min="1992" max="1992" width="10.375" style="9" bestFit="1" customWidth="1"/>
    <col min="1993" max="1993" width="10.375" style="9" customWidth="1"/>
    <col min="1994" max="1995" width="10.375" style="9" bestFit="1" customWidth="1"/>
    <col min="1996" max="1996" width="10.375" style="9" customWidth="1"/>
    <col min="1997" max="1998" width="8.5" style="9" bestFit="1" customWidth="1"/>
    <col min="1999" max="1999" width="8.5" style="9" customWidth="1"/>
    <col min="2000" max="2000" width="7.625" style="9" bestFit="1" customWidth="1"/>
    <col min="2001" max="2001" width="8.5" style="9" bestFit="1" customWidth="1"/>
    <col min="2002" max="2002" width="8.5" style="9" customWidth="1"/>
    <col min="2003" max="2004" width="8.5" style="9" bestFit="1" customWidth="1"/>
    <col min="2005" max="2005" width="8.5" style="9" customWidth="1"/>
    <col min="2006" max="2006" width="7.625" style="9" bestFit="1" customWidth="1"/>
    <col min="2007" max="2007" width="8.5" style="9" bestFit="1" customWidth="1"/>
    <col min="2008" max="2008" width="8.5" style="9" customWidth="1"/>
    <col min="2009" max="2009" width="6.75" style="9" bestFit="1" customWidth="1"/>
    <col min="2010" max="2010" width="8.5" style="9" bestFit="1" customWidth="1"/>
    <col min="2011" max="2011" width="8.5" style="9" customWidth="1"/>
    <col min="2012" max="2012" width="7.625" style="9" bestFit="1" customWidth="1"/>
    <col min="2013" max="2013" width="8.5" style="9" bestFit="1" customWidth="1"/>
    <col min="2014" max="2014" width="8.5" style="9" customWidth="1"/>
    <col min="2015" max="2015" width="6.75" style="9" bestFit="1" customWidth="1"/>
    <col min="2016" max="2016" width="8.5" style="9" bestFit="1" customWidth="1"/>
    <col min="2017" max="2017" width="8.5" style="9" customWidth="1"/>
    <col min="2018" max="2018" width="8.5" style="9" bestFit="1" customWidth="1"/>
    <col min="2019" max="2019" width="10.375" style="9" bestFit="1" customWidth="1"/>
    <col min="2020" max="2020" width="8.5" style="9" bestFit="1" customWidth="1"/>
    <col min="2021" max="2217" width="7.875" style="9"/>
    <col min="2218" max="2218" width="11.375" style="9" customWidth="1"/>
    <col min="2219" max="2219" width="14.625" style="9" customWidth="1"/>
    <col min="2220" max="2221" width="11.25" style="9" customWidth="1"/>
    <col min="2222" max="2222" width="11.875" style="9" customWidth="1"/>
    <col min="2223" max="2223" width="13.25" style="9" customWidth="1"/>
    <col min="2224" max="2224" width="8.875" style="9" customWidth="1"/>
    <col min="2225" max="2225" width="9.375" style="9" customWidth="1"/>
    <col min="2226" max="2226" width="10.5" style="9" customWidth="1"/>
    <col min="2227" max="2227" width="8.125" style="9" customWidth="1"/>
    <col min="2228" max="2228" width="9.375" style="9" customWidth="1"/>
    <col min="2229" max="2229" width="11.125" style="9" customWidth="1"/>
    <col min="2230" max="2230" width="9.5" style="9" customWidth="1"/>
    <col min="2231" max="2231" width="10.375" style="9" customWidth="1"/>
    <col min="2232" max="2233" width="8.5" style="9" bestFit="1" customWidth="1"/>
    <col min="2234" max="2234" width="8.5" style="9" customWidth="1"/>
    <col min="2235" max="2236" width="8.5" style="9" bestFit="1" customWidth="1"/>
    <col min="2237" max="2237" width="8.5" style="9" customWidth="1"/>
    <col min="2238" max="2239" width="10.375" style="9" bestFit="1" customWidth="1"/>
    <col min="2240" max="2240" width="10.375" style="9" customWidth="1"/>
    <col min="2241" max="2242" width="8.5" style="9" bestFit="1" customWidth="1"/>
    <col min="2243" max="2243" width="8.5" style="9" customWidth="1"/>
    <col min="2244" max="2245" width="8.5" style="9" bestFit="1" customWidth="1"/>
    <col min="2246" max="2246" width="8.5" style="9" customWidth="1"/>
    <col min="2247" max="2247" width="8.5" style="9" bestFit="1" customWidth="1"/>
    <col min="2248" max="2248" width="10.375" style="9" bestFit="1" customWidth="1"/>
    <col min="2249" max="2249" width="10.375" style="9" customWidth="1"/>
    <col min="2250" max="2251" width="10.375" style="9" bestFit="1" customWidth="1"/>
    <col min="2252" max="2252" width="10.375" style="9" customWidth="1"/>
    <col min="2253" max="2254" width="8.5" style="9" bestFit="1" customWidth="1"/>
    <col min="2255" max="2255" width="8.5" style="9" customWidth="1"/>
    <col min="2256" max="2256" width="7.625" style="9" bestFit="1" customWidth="1"/>
    <col min="2257" max="2257" width="8.5" style="9" bestFit="1" customWidth="1"/>
    <col min="2258" max="2258" width="8.5" style="9" customWidth="1"/>
    <col min="2259" max="2260" width="8.5" style="9" bestFit="1" customWidth="1"/>
    <col min="2261" max="2261" width="8.5" style="9" customWidth="1"/>
    <col min="2262" max="2262" width="7.625" style="9" bestFit="1" customWidth="1"/>
    <col min="2263" max="2263" width="8.5" style="9" bestFit="1" customWidth="1"/>
    <col min="2264" max="2264" width="8.5" style="9" customWidth="1"/>
    <col min="2265" max="2265" width="6.75" style="9" bestFit="1" customWidth="1"/>
    <col min="2266" max="2266" width="8.5" style="9" bestFit="1" customWidth="1"/>
    <col min="2267" max="2267" width="8.5" style="9" customWidth="1"/>
    <col min="2268" max="2268" width="7.625" style="9" bestFit="1" customWidth="1"/>
    <col min="2269" max="2269" width="8.5" style="9" bestFit="1" customWidth="1"/>
    <col min="2270" max="2270" width="8.5" style="9" customWidth="1"/>
    <col min="2271" max="2271" width="6.75" style="9" bestFit="1" customWidth="1"/>
    <col min="2272" max="2272" width="8.5" style="9" bestFit="1" customWidth="1"/>
    <col min="2273" max="2273" width="8.5" style="9" customWidth="1"/>
    <col min="2274" max="2274" width="8.5" style="9" bestFit="1" customWidth="1"/>
    <col min="2275" max="2275" width="10.375" style="9" bestFit="1" customWidth="1"/>
    <col min="2276" max="2276" width="8.5" style="9" bestFit="1" customWidth="1"/>
    <col min="2277" max="2473" width="7.875" style="9"/>
    <col min="2474" max="2474" width="11.375" style="9" customWidth="1"/>
    <col min="2475" max="2475" width="14.625" style="9" customWidth="1"/>
    <col min="2476" max="2477" width="11.25" style="9" customWidth="1"/>
    <col min="2478" max="2478" width="11.875" style="9" customWidth="1"/>
    <col min="2479" max="2479" width="13.25" style="9" customWidth="1"/>
    <col min="2480" max="2480" width="8.875" style="9" customWidth="1"/>
    <col min="2481" max="2481" width="9.375" style="9" customWidth="1"/>
    <col min="2482" max="2482" width="10.5" style="9" customWidth="1"/>
    <col min="2483" max="2483" width="8.125" style="9" customWidth="1"/>
    <col min="2484" max="2484" width="9.375" style="9" customWidth="1"/>
    <col min="2485" max="2485" width="11.125" style="9" customWidth="1"/>
    <col min="2486" max="2486" width="9.5" style="9" customWidth="1"/>
    <col min="2487" max="2487" width="10.375" style="9" customWidth="1"/>
    <col min="2488" max="2489" width="8.5" style="9" bestFit="1" customWidth="1"/>
    <col min="2490" max="2490" width="8.5" style="9" customWidth="1"/>
    <col min="2491" max="2492" width="8.5" style="9" bestFit="1" customWidth="1"/>
    <col min="2493" max="2493" width="8.5" style="9" customWidth="1"/>
    <col min="2494" max="2495" width="10.375" style="9" bestFit="1" customWidth="1"/>
    <col min="2496" max="2496" width="10.375" style="9" customWidth="1"/>
    <col min="2497" max="2498" width="8.5" style="9" bestFit="1" customWidth="1"/>
    <col min="2499" max="2499" width="8.5" style="9" customWidth="1"/>
    <col min="2500" max="2501" width="8.5" style="9" bestFit="1" customWidth="1"/>
    <col min="2502" max="2502" width="8.5" style="9" customWidth="1"/>
    <col min="2503" max="2503" width="8.5" style="9" bestFit="1" customWidth="1"/>
    <col min="2504" max="2504" width="10.375" style="9" bestFit="1" customWidth="1"/>
    <col min="2505" max="2505" width="10.375" style="9" customWidth="1"/>
    <col min="2506" max="2507" width="10.375" style="9" bestFit="1" customWidth="1"/>
    <col min="2508" max="2508" width="10.375" style="9" customWidth="1"/>
    <col min="2509" max="2510" width="8.5" style="9" bestFit="1" customWidth="1"/>
    <col min="2511" max="2511" width="8.5" style="9" customWidth="1"/>
    <col min="2512" max="2512" width="7.625" style="9" bestFit="1" customWidth="1"/>
    <col min="2513" max="2513" width="8.5" style="9" bestFit="1" customWidth="1"/>
    <col min="2514" max="2514" width="8.5" style="9" customWidth="1"/>
    <col min="2515" max="2516" width="8.5" style="9" bestFit="1" customWidth="1"/>
    <col min="2517" max="2517" width="8.5" style="9" customWidth="1"/>
    <col min="2518" max="2518" width="7.625" style="9" bestFit="1" customWidth="1"/>
    <col min="2519" max="2519" width="8.5" style="9" bestFit="1" customWidth="1"/>
    <col min="2520" max="2520" width="8.5" style="9" customWidth="1"/>
    <col min="2521" max="2521" width="6.75" style="9" bestFit="1" customWidth="1"/>
    <col min="2522" max="2522" width="8.5" style="9" bestFit="1" customWidth="1"/>
    <col min="2523" max="2523" width="8.5" style="9" customWidth="1"/>
    <col min="2524" max="2524" width="7.625" style="9" bestFit="1" customWidth="1"/>
    <col min="2525" max="2525" width="8.5" style="9" bestFit="1" customWidth="1"/>
    <col min="2526" max="2526" width="8.5" style="9" customWidth="1"/>
    <col min="2527" max="2527" width="6.75" style="9" bestFit="1" customWidth="1"/>
    <col min="2528" max="2528" width="8.5" style="9" bestFit="1" customWidth="1"/>
    <col min="2529" max="2529" width="8.5" style="9" customWidth="1"/>
    <col min="2530" max="2530" width="8.5" style="9" bestFit="1" customWidth="1"/>
    <col min="2531" max="2531" width="10.375" style="9" bestFit="1" customWidth="1"/>
    <col min="2532" max="2532" width="8.5" style="9" bestFit="1" customWidth="1"/>
    <col min="2533" max="2729" width="7.875" style="9"/>
    <col min="2730" max="2730" width="11.375" style="9" customWidth="1"/>
    <col min="2731" max="2731" width="14.625" style="9" customWidth="1"/>
    <col min="2732" max="2733" width="11.25" style="9" customWidth="1"/>
    <col min="2734" max="2734" width="11.875" style="9" customWidth="1"/>
    <col min="2735" max="2735" width="13.25" style="9" customWidth="1"/>
    <col min="2736" max="2736" width="8.875" style="9" customWidth="1"/>
    <col min="2737" max="2737" width="9.375" style="9" customWidth="1"/>
    <col min="2738" max="2738" width="10.5" style="9" customWidth="1"/>
    <col min="2739" max="2739" width="8.125" style="9" customWidth="1"/>
    <col min="2740" max="2740" width="9.375" style="9" customWidth="1"/>
    <col min="2741" max="2741" width="11.125" style="9" customWidth="1"/>
    <col min="2742" max="2742" width="9.5" style="9" customWidth="1"/>
    <col min="2743" max="2743" width="10.375" style="9" customWidth="1"/>
    <col min="2744" max="2745" width="8.5" style="9" bestFit="1" customWidth="1"/>
    <col min="2746" max="2746" width="8.5" style="9" customWidth="1"/>
    <col min="2747" max="2748" width="8.5" style="9" bestFit="1" customWidth="1"/>
    <col min="2749" max="2749" width="8.5" style="9" customWidth="1"/>
    <col min="2750" max="2751" width="10.375" style="9" bestFit="1" customWidth="1"/>
    <col min="2752" max="2752" width="10.375" style="9" customWidth="1"/>
    <col min="2753" max="2754" width="8.5" style="9" bestFit="1" customWidth="1"/>
    <col min="2755" max="2755" width="8.5" style="9" customWidth="1"/>
    <col min="2756" max="2757" width="8.5" style="9" bestFit="1" customWidth="1"/>
    <col min="2758" max="2758" width="8.5" style="9" customWidth="1"/>
    <col min="2759" max="2759" width="8.5" style="9" bestFit="1" customWidth="1"/>
    <col min="2760" max="2760" width="10.375" style="9" bestFit="1" customWidth="1"/>
    <col min="2761" max="2761" width="10.375" style="9" customWidth="1"/>
    <col min="2762" max="2763" width="10.375" style="9" bestFit="1" customWidth="1"/>
    <col min="2764" max="2764" width="10.375" style="9" customWidth="1"/>
    <col min="2765" max="2766" width="8.5" style="9" bestFit="1" customWidth="1"/>
    <col min="2767" max="2767" width="8.5" style="9" customWidth="1"/>
    <col min="2768" max="2768" width="7.625" style="9" bestFit="1" customWidth="1"/>
    <col min="2769" max="2769" width="8.5" style="9" bestFit="1" customWidth="1"/>
    <col min="2770" max="2770" width="8.5" style="9" customWidth="1"/>
    <col min="2771" max="2772" width="8.5" style="9" bestFit="1" customWidth="1"/>
    <col min="2773" max="2773" width="8.5" style="9" customWidth="1"/>
    <col min="2774" max="2774" width="7.625" style="9" bestFit="1" customWidth="1"/>
    <col min="2775" max="2775" width="8.5" style="9" bestFit="1" customWidth="1"/>
    <col min="2776" max="2776" width="8.5" style="9" customWidth="1"/>
    <col min="2777" max="2777" width="6.75" style="9" bestFit="1" customWidth="1"/>
    <col min="2778" max="2778" width="8.5" style="9" bestFit="1" customWidth="1"/>
    <col min="2779" max="2779" width="8.5" style="9" customWidth="1"/>
    <col min="2780" max="2780" width="7.625" style="9" bestFit="1" customWidth="1"/>
    <col min="2781" max="2781" width="8.5" style="9" bestFit="1" customWidth="1"/>
    <col min="2782" max="2782" width="8.5" style="9" customWidth="1"/>
    <col min="2783" max="2783" width="6.75" style="9" bestFit="1" customWidth="1"/>
    <col min="2784" max="2784" width="8.5" style="9" bestFit="1" customWidth="1"/>
    <col min="2785" max="2785" width="8.5" style="9" customWidth="1"/>
    <col min="2786" max="2786" width="8.5" style="9" bestFit="1" customWidth="1"/>
    <col min="2787" max="2787" width="10.375" style="9" bestFit="1" customWidth="1"/>
    <col min="2788" max="2788" width="8.5" style="9" bestFit="1" customWidth="1"/>
    <col min="2789" max="2985" width="7.875" style="9"/>
    <col min="2986" max="2986" width="11.375" style="9" customWidth="1"/>
    <col min="2987" max="2987" width="14.625" style="9" customWidth="1"/>
    <col min="2988" max="2989" width="11.25" style="9" customWidth="1"/>
    <col min="2990" max="2990" width="11.875" style="9" customWidth="1"/>
    <col min="2991" max="2991" width="13.25" style="9" customWidth="1"/>
    <col min="2992" max="2992" width="8.875" style="9" customWidth="1"/>
    <col min="2993" max="2993" width="9.375" style="9" customWidth="1"/>
    <col min="2994" max="2994" width="10.5" style="9" customWidth="1"/>
    <col min="2995" max="2995" width="8.125" style="9" customWidth="1"/>
    <col min="2996" max="2996" width="9.375" style="9" customWidth="1"/>
    <col min="2997" max="2997" width="11.125" style="9" customWidth="1"/>
    <col min="2998" max="2998" width="9.5" style="9" customWidth="1"/>
    <col min="2999" max="2999" width="10.375" style="9" customWidth="1"/>
    <col min="3000" max="3001" width="8.5" style="9" bestFit="1" customWidth="1"/>
    <col min="3002" max="3002" width="8.5" style="9" customWidth="1"/>
    <col min="3003" max="3004" width="8.5" style="9" bestFit="1" customWidth="1"/>
    <col min="3005" max="3005" width="8.5" style="9" customWidth="1"/>
    <col min="3006" max="3007" width="10.375" style="9" bestFit="1" customWidth="1"/>
    <col min="3008" max="3008" width="10.375" style="9" customWidth="1"/>
    <col min="3009" max="3010" width="8.5" style="9" bestFit="1" customWidth="1"/>
    <col min="3011" max="3011" width="8.5" style="9" customWidth="1"/>
    <col min="3012" max="3013" width="8.5" style="9" bestFit="1" customWidth="1"/>
    <col min="3014" max="3014" width="8.5" style="9" customWidth="1"/>
    <col min="3015" max="3015" width="8.5" style="9" bestFit="1" customWidth="1"/>
    <col min="3016" max="3016" width="10.375" style="9" bestFit="1" customWidth="1"/>
    <col min="3017" max="3017" width="10.375" style="9" customWidth="1"/>
    <col min="3018" max="3019" width="10.375" style="9" bestFit="1" customWidth="1"/>
    <col min="3020" max="3020" width="10.375" style="9" customWidth="1"/>
    <col min="3021" max="3022" width="8.5" style="9" bestFit="1" customWidth="1"/>
    <col min="3023" max="3023" width="8.5" style="9" customWidth="1"/>
    <col min="3024" max="3024" width="7.625" style="9" bestFit="1" customWidth="1"/>
    <col min="3025" max="3025" width="8.5" style="9" bestFit="1" customWidth="1"/>
    <col min="3026" max="3026" width="8.5" style="9" customWidth="1"/>
    <col min="3027" max="3028" width="8.5" style="9" bestFit="1" customWidth="1"/>
    <col min="3029" max="3029" width="8.5" style="9" customWidth="1"/>
    <col min="3030" max="3030" width="7.625" style="9" bestFit="1" customWidth="1"/>
    <col min="3031" max="3031" width="8.5" style="9" bestFit="1" customWidth="1"/>
    <col min="3032" max="3032" width="8.5" style="9" customWidth="1"/>
    <col min="3033" max="3033" width="6.75" style="9" bestFit="1" customWidth="1"/>
    <col min="3034" max="3034" width="8.5" style="9" bestFit="1" customWidth="1"/>
    <col min="3035" max="3035" width="8.5" style="9" customWidth="1"/>
    <col min="3036" max="3036" width="7.625" style="9" bestFit="1" customWidth="1"/>
    <col min="3037" max="3037" width="8.5" style="9" bestFit="1" customWidth="1"/>
    <col min="3038" max="3038" width="8.5" style="9" customWidth="1"/>
    <col min="3039" max="3039" width="6.75" style="9" bestFit="1" customWidth="1"/>
    <col min="3040" max="3040" width="8.5" style="9" bestFit="1" customWidth="1"/>
    <col min="3041" max="3041" width="8.5" style="9" customWidth="1"/>
    <col min="3042" max="3042" width="8.5" style="9" bestFit="1" customWidth="1"/>
    <col min="3043" max="3043" width="10.375" style="9" bestFit="1" customWidth="1"/>
    <col min="3044" max="3044" width="8.5" style="9" bestFit="1" customWidth="1"/>
    <col min="3045" max="3241" width="7.875" style="9"/>
    <col min="3242" max="3242" width="11.375" style="9" customWidth="1"/>
    <col min="3243" max="3243" width="14.625" style="9" customWidth="1"/>
    <col min="3244" max="3245" width="11.25" style="9" customWidth="1"/>
    <col min="3246" max="3246" width="11.875" style="9" customWidth="1"/>
    <col min="3247" max="3247" width="13.25" style="9" customWidth="1"/>
    <col min="3248" max="3248" width="8.875" style="9" customWidth="1"/>
    <col min="3249" max="3249" width="9.375" style="9" customWidth="1"/>
    <col min="3250" max="3250" width="10.5" style="9" customWidth="1"/>
    <col min="3251" max="3251" width="8.125" style="9" customWidth="1"/>
    <col min="3252" max="3252" width="9.375" style="9" customWidth="1"/>
    <col min="3253" max="3253" width="11.125" style="9" customWidth="1"/>
    <col min="3254" max="3254" width="9.5" style="9" customWidth="1"/>
    <col min="3255" max="3255" width="10.375" style="9" customWidth="1"/>
    <col min="3256" max="3257" width="8.5" style="9" bestFit="1" customWidth="1"/>
    <col min="3258" max="3258" width="8.5" style="9" customWidth="1"/>
    <col min="3259" max="3260" width="8.5" style="9" bestFit="1" customWidth="1"/>
    <col min="3261" max="3261" width="8.5" style="9" customWidth="1"/>
    <col min="3262" max="3263" width="10.375" style="9" bestFit="1" customWidth="1"/>
    <col min="3264" max="3264" width="10.375" style="9" customWidth="1"/>
    <col min="3265" max="3266" width="8.5" style="9" bestFit="1" customWidth="1"/>
    <col min="3267" max="3267" width="8.5" style="9" customWidth="1"/>
    <col min="3268" max="3269" width="8.5" style="9" bestFit="1" customWidth="1"/>
    <col min="3270" max="3270" width="8.5" style="9" customWidth="1"/>
    <col min="3271" max="3271" width="8.5" style="9" bestFit="1" customWidth="1"/>
    <col min="3272" max="3272" width="10.375" style="9" bestFit="1" customWidth="1"/>
    <col min="3273" max="3273" width="10.375" style="9" customWidth="1"/>
    <col min="3274" max="3275" width="10.375" style="9" bestFit="1" customWidth="1"/>
    <col min="3276" max="3276" width="10.375" style="9" customWidth="1"/>
    <col min="3277" max="3278" width="8.5" style="9" bestFit="1" customWidth="1"/>
    <col min="3279" max="3279" width="8.5" style="9" customWidth="1"/>
    <col min="3280" max="3280" width="7.625" style="9" bestFit="1" customWidth="1"/>
    <col min="3281" max="3281" width="8.5" style="9" bestFit="1" customWidth="1"/>
    <col min="3282" max="3282" width="8.5" style="9" customWidth="1"/>
    <col min="3283" max="3284" width="8.5" style="9" bestFit="1" customWidth="1"/>
    <col min="3285" max="3285" width="8.5" style="9" customWidth="1"/>
    <col min="3286" max="3286" width="7.625" style="9" bestFit="1" customWidth="1"/>
    <col min="3287" max="3287" width="8.5" style="9" bestFit="1" customWidth="1"/>
    <col min="3288" max="3288" width="8.5" style="9" customWidth="1"/>
    <col min="3289" max="3289" width="6.75" style="9" bestFit="1" customWidth="1"/>
    <col min="3290" max="3290" width="8.5" style="9" bestFit="1" customWidth="1"/>
    <col min="3291" max="3291" width="8.5" style="9" customWidth="1"/>
    <col min="3292" max="3292" width="7.625" style="9" bestFit="1" customWidth="1"/>
    <col min="3293" max="3293" width="8.5" style="9" bestFit="1" customWidth="1"/>
    <col min="3294" max="3294" width="8.5" style="9" customWidth="1"/>
    <col min="3295" max="3295" width="6.75" style="9" bestFit="1" customWidth="1"/>
    <col min="3296" max="3296" width="8.5" style="9" bestFit="1" customWidth="1"/>
    <col min="3297" max="3297" width="8.5" style="9" customWidth="1"/>
    <col min="3298" max="3298" width="8.5" style="9" bestFit="1" customWidth="1"/>
    <col min="3299" max="3299" width="10.375" style="9" bestFit="1" customWidth="1"/>
    <col min="3300" max="3300" width="8.5" style="9" bestFit="1" customWidth="1"/>
    <col min="3301" max="3497" width="7.875" style="9"/>
    <col min="3498" max="3498" width="11.375" style="9" customWidth="1"/>
    <col min="3499" max="3499" width="14.625" style="9" customWidth="1"/>
    <col min="3500" max="3501" width="11.25" style="9" customWidth="1"/>
    <col min="3502" max="3502" width="11.875" style="9" customWidth="1"/>
    <col min="3503" max="3503" width="13.25" style="9" customWidth="1"/>
    <col min="3504" max="3504" width="8.875" style="9" customWidth="1"/>
    <col min="3505" max="3505" width="9.375" style="9" customWidth="1"/>
    <col min="3506" max="3506" width="10.5" style="9" customWidth="1"/>
    <col min="3507" max="3507" width="8.125" style="9" customWidth="1"/>
    <col min="3508" max="3508" width="9.375" style="9" customWidth="1"/>
    <col min="3509" max="3509" width="11.125" style="9" customWidth="1"/>
    <col min="3510" max="3510" width="9.5" style="9" customWidth="1"/>
    <col min="3511" max="3511" width="10.375" style="9" customWidth="1"/>
    <col min="3512" max="3513" width="8.5" style="9" bestFit="1" customWidth="1"/>
    <col min="3514" max="3514" width="8.5" style="9" customWidth="1"/>
    <col min="3515" max="3516" width="8.5" style="9" bestFit="1" customWidth="1"/>
    <col min="3517" max="3517" width="8.5" style="9" customWidth="1"/>
    <col min="3518" max="3519" width="10.375" style="9" bestFit="1" customWidth="1"/>
    <col min="3520" max="3520" width="10.375" style="9" customWidth="1"/>
    <col min="3521" max="3522" width="8.5" style="9" bestFit="1" customWidth="1"/>
    <col min="3523" max="3523" width="8.5" style="9" customWidth="1"/>
    <col min="3524" max="3525" width="8.5" style="9" bestFit="1" customWidth="1"/>
    <col min="3526" max="3526" width="8.5" style="9" customWidth="1"/>
    <col min="3527" max="3527" width="8.5" style="9" bestFit="1" customWidth="1"/>
    <col min="3528" max="3528" width="10.375" style="9" bestFit="1" customWidth="1"/>
    <col min="3529" max="3529" width="10.375" style="9" customWidth="1"/>
    <col min="3530" max="3531" width="10.375" style="9" bestFit="1" customWidth="1"/>
    <col min="3532" max="3532" width="10.375" style="9" customWidth="1"/>
    <col min="3533" max="3534" width="8.5" style="9" bestFit="1" customWidth="1"/>
    <col min="3535" max="3535" width="8.5" style="9" customWidth="1"/>
    <col min="3536" max="3536" width="7.625" style="9" bestFit="1" customWidth="1"/>
    <col min="3537" max="3537" width="8.5" style="9" bestFit="1" customWidth="1"/>
    <col min="3538" max="3538" width="8.5" style="9" customWidth="1"/>
    <col min="3539" max="3540" width="8.5" style="9" bestFit="1" customWidth="1"/>
    <col min="3541" max="3541" width="8.5" style="9" customWidth="1"/>
    <col min="3542" max="3542" width="7.625" style="9" bestFit="1" customWidth="1"/>
    <col min="3543" max="3543" width="8.5" style="9" bestFit="1" customWidth="1"/>
    <col min="3544" max="3544" width="8.5" style="9" customWidth="1"/>
    <col min="3545" max="3545" width="6.75" style="9" bestFit="1" customWidth="1"/>
    <col min="3546" max="3546" width="8.5" style="9" bestFit="1" customWidth="1"/>
    <col min="3547" max="3547" width="8.5" style="9" customWidth="1"/>
    <col min="3548" max="3548" width="7.625" style="9" bestFit="1" customWidth="1"/>
    <col min="3549" max="3549" width="8.5" style="9" bestFit="1" customWidth="1"/>
    <col min="3550" max="3550" width="8.5" style="9" customWidth="1"/>
    <col min="3551" max="3551" width="6.75" style="9" bestFit="1" customWidth="1"/>
    <col min="3552" max="3552" width="8.5" style="9" bestFit="1" customWidth="1"/>
    <col min="3553" max="3553" width="8.5" style="9" customWidth="1"/>
    <col min="3554" max="3554" width="8.5" style="9" bestFit="1" customWidth="1"/>
    <col min="3555" max="3555" width="10.375" style="9" bestFit="1" customWidth="1"/>
    <col min="3556" max="3556" width="8.5" style="9" bestFit="1" customWidth="1"/>
    <col min="3557" max="3753" width="7.875" style="9"/>
    <col min="3754" max="3754" width="11.375" style="9" customWidth="1"/>
    <col min="3755" max="3755" width="14.625" style="9" customWidth="1"/>
    <col min="3756" max="3757" width="11.25" style="9" customWidth="1"/>
    <col min="3758" max="3758" width="11.875" style="9" customWidth="1"/>
    <col min="3759" max="3759" width="13.25" style="9" customWidth="1"/>
    <col min="3760" max="3760" width="8.875" style="9" customWidth="1"/>
    <col min="3761" max="3761" width="9.375" style="9" customWidth="1"/>
    <col min="3762" max="3762" width="10.5" style="9" customWidth="1"/>
    <col min="3763" max="3763" width="8.125" style="9" customWidth="1"/>
    <col min="3764" max="3764" width="9.375" style="9" customWidth="1"/>
    <col min="3765" max="3765" width="11.125" style="9" customWidth="1"/>
    <col min="3766" max="3766" width="9.5" style="9" customWidth="1"/>
    <col min="3767" max="3767" width="10.375" style="9" customWidth="1"/>
    <col min="3768" max="3769" width="8.5" style="9" bestFit="1" customWidth="1"/>
    <col min="3770" max="3770" width="8.5" style="9" customWidth="1"/>
    <col min="3771" max="3772" width="8.5" style="9" bestFit="1" customWidth="1"/>
    <col min="3773" max="3773" width="8.5" style="9" customWidth="1"/>
    <col min="3774" max="3775" width="10.375" style="9" bestFit="1" customWidth="1"/>
    <col min="3776" max="3776" width="10.375" style="9" customWidth="1"/>
    <col min="3777" max="3778" width="8.5" style="9" bestFit="1" customWidth="1"/>
    <col min="3779" max="3779" width="8.5" style="9" customWidth="1"/>
    <col min="3780" max="3781" width="8.5" style="9" bestFit="1" customWidth="1"/>
    <col min="3782" max="3782" width="8.5" style="9" customWidth="1"/>
    <col min="3783" max="3783" width="8.5" style="9" bestFit="1" customWidth="1"/>
    <col min="3784" max="3784" width="10.375" style="9" bestFit="1" customWidth="1"/>
    <col min="3785" max="3785" width="10.375" style="9" customWidth="1"/>
    <col min="3786" max="3787" width="10.375" style="9" bestFit="1" customWidth="1"/>
    <col min="3788" max="3788" width="10.375" style="9" customWidth="1"/>
    <col min="3789" max="3790" width="8.5" style="9" bestFit="1" customWidth="1"/>
    <col min="3791" max="3791" width="8.5" style="9" customWidth="1"/>
    <col min="3792" max="3792" width="7.625" style="9" bestFit="1" customWidth="1"/>
    <col min="3793" max="3793" width="8.5" style="9" bestFit="1" customWidth="1"/>
    <col min="3794" max="3794" width="8.5" style="9" customWidth="1"/>
    <col min="3795" max="3796" width="8.5" style="9" bestFit="1" customWidth="1"/>
    <col min="3797" max="3797" width="8.5" style="9" customWidth="1"/>
    <col min="3798" max="3798" width="7.625" style="9" bestFit="1" customWidth="1"/>
    <col min="3799" max="3799" width="8.5" style="9" bestFit="1" customWidth="1"/>
    <col min="3800" max="3800" width="8.5" style="9" customWidth="1"/>
    <col min="3801" max="3801" width="6.75" style="9" bestFit="1" customWidth="1"/>
    <col min="3802" max="3802" width="8.5" style="9" bestFit="1" customWidth="1"/>
    <col min="3803" max="3803" width="8.5" style="9" customWidth="1"/>
    <col min="3804" max="3804" width="7.625" style="9" bestFit="1" customWidth="1"/>
    <col min="3805" max="3805" width="8.5" style="9" bestFit="1" customWidth="1"/>
    <col min="3806" max="3806" width="8.5" style="9" customWidth="1"/>
    <col min="3807" max="3807" width="6.75" style="9" bestFit="1" customWidth="1"/>
    <col min="3808" max="3808" width="8.5" style="9" bestFit="1" customWidth="1"/>
    <col min="3809" max="3809" width="8.5" style="9" customWidth="1"/>
    <col min="3810" max="3810" width="8.5" style="9" bestFit="1" customWidth="1"/>
    <col min="3811" max="3811" width="10.375" style="9" bestFit="1" customWidth="1"/>
    <col min="3812" max="3812" width="8.5" style="9" bestFit="1" customWidth="1"/>
    <col min="3813" max="4009" width="7.875" style="9"/>
    <col min="4010" max="4010" width="11.375" style="9" customWidth="1"/>
    <col min="4011" max="4011" width="14.625" style="9" customWidth="1"/>
    <col min="4012" max="4013" width="11.25" style="9" customWidth="1"/>
    <col min="4014" max="4014" width="11.875" style="9" customWidth="1"/>
    <col min="4015" max="4015" width="13.25" style="9" customWidth="1"/>
    <col min="4016" max="4016" width="8.875" style="9" customWidth="1"/>
    <col min="4017" max="4017" width="9.375" style="9" customWidth="1"/>
    <col min="4018" max="4018" width="10.5" style="9" customWidth="1"/>
    <col min="4019" max="4019" width="8.125" style="9" customWidth="1"/>
    <col min="4020" max="4020" width="9.375" style="9" customWidth="1"/>
    <col min="4021" max="4021" width="11.125" style="9" customWidth="1"/>
    <col min="4022" max="4022" width="9.5" style="9" customWidth="1"/>
    <col min="4023" max="4023" width="10.375" style="9" customWidth="1"/>
    <col min="4024" max="4025" width="8.5" style="9" bestFit="1" customWidth="1"/>
    <col min="4026" max="4026" width="8.5" style="9" customWidth="1"/>
    <col min="4027" max="4028" width="8.5" style="9" bestFit="1" customWidth="1"/>
    <col min="4029" max="4029" width="8.5" style="9" customWidth="1"/>
    <col min="4030" max="4031" width="10.375" style="9" bestFit="1" customWidth="1"/>
    <col min="4032" max="4032" width="10.375" style="9" customWidth="1"/>
    <col min="4033" max="4034" width="8.5" style="9" bestFit="1" customWidth="1"/>
    <col min="4035" max="4035" width="8.5" style="9" customWidth="1"/>
    <col min="4036" max="4037" width="8.5" style="9" bestFit="1" customWidth="1"/>
    <col min="4038" max="4038" width="8.5" style="9" customWidth="1"/>
    <col min="4039" max="4039" width="8.5" style="9" bestFit="1" customWidth="1"/>
    <col min="4040" max="4040" width="10.375" style="9" bestFit="1" customWidth="1"/>
    <col min="4041" max="4041" width="10.375" style="9" customWidth="1"/>
    <col min="4042" max="4043" width="10.375" style="9" bestFit="1" customWidth="1"/>
    <col min="4044" max="4044" width="10.375" style="9" customWidth="1"/>
    <col min="4045" max="4046" width="8.5" style="9" bestFit="1" customWidth="1"/>
    <col min="4047" max="4047" width="8.5" style="9" customWidth="1"/>
    <col min="4048" max="4048" width="7.625" style="9" bestFit="1" customWidth="1"/>
    <col min="4049" max="4049" width="8.5" style="9" bestFit="1" customWidth="1"/>
    <col min="4050" max="4050" width="8.5" style="9" customWidth="1"/>
    <col min="4051" max="4052" width="8.5" style="9" bestFit="1" customWidth="1"/>
    <col min="4053" max="4053" width="8.5" style="9" customWidth="1"/>
    <col min="4054" max="4054" width="7.625" style="9" bestFit="1" customWidth="1"/>
    <col min="4055" max="4055" width="8.5" style="9" bestFit="1" customWidth="1"/>
    <col min="4056" max="4056" width="8.5" style="9" customWidth="1"/>
    <col min="4057" max="4057" width="6.75" style="9" bestFit="1" customWidth="1"/>
    <col min="4058" max="4058" width="8.5" style="9" bestFit="1" customWidth="1"/>
    <col min="4059" max="4059" width="8.5" style="9" customWidth="1"/>
    <col min="4060" max="4060" width="7.625" style="9" bestFit="1" customWidth="1"/>
    <col min="4061" max="4061" width="8.5" style="9" bestFit="1" customWidth="1"/>
    <col min="4062" max="4062" width="8.5" style="9" customWidth="1"/>
    <col min="4063" max="4063" width="6.75" style="9" bestFit="1" customWidth="1"/>
    <col min="4064" max="4064" width="8.5" style="9" bestFit="1" customWidth="1"/>
    <col min="4065" max="4065" width="8.5" style="9" customWidth="1"/>
    <col min="4066" max="4066" width="8.5" style="9" bestFit="1" customWidth="1"/>
    <col min="4067" max="4067" width="10.375" style="9" bestFit="1" customWidth="1"/>
    <col min="4068" max="4068" width="8.5" style="9" bestFit="1" customWidth="1"/>
    <col min="4069" max="4265" width="7.875" style="9"/>
    <col min="4266" max="4266" width="11.375" style="9" customWidth="1"/>
    <col min="4267" max="4267" width="14.625" style="9" customWidth="1"/>
    <col min="4268" max="4269" width="11.25" style="9" customWidth="1"/>
    <col min="4270" max="4270" width="11.875" style="9" customWidth="1"/>
    <col min="4271" max="4271" width="13.25" style="9" customWidth="1"/>
    <col min="4272" max="4272" width="8.875" style="9" customWidth="1"/>
    <col min="4273" max="4273" width="9.375" style="9" customWidth="1"/>
    <col min="4274" max="4274" width="10.5" style="9" customWidth="1"/>
    <col min="4275" max="4275" width="8.125" style="9" customWidth="1"/>
    <col min="4276" max="4276" width="9.375" style="9" customWidth="1"/>
    <col min="4277" max="4277" width="11.125" style="9" customWidth="1"/>
    <col min="4278" max="4278" width="9.5" style="9" customWidth="1"/>
    <col min="4279" max="4279" width="10.375" style="9" customWidth="1"/>
    <col min="4280" max="4281" width="8.5" style="9" bestFit="1" customWidth="1"/>
    <col min="4282" max="4282" width="8.5" style="9" customWidth="1"/>
    <col min="4283" max="4284" width="8.5" style="9" bestFit="1" customWidth="1"/>
    <col min="4285" max="4285" width="8.5" style="9" customWidth="1"/>
    <col min="4286" max="4287" width="10.375" style="9" bestFit="1" customWidth="1"/>
    <col min="4288" max="4288" width="10.375" style="9" customWidth="1"/>
    <col min="4289" max="4290" width="8.5" style="9" bestFit="1" customWidth="1"/>
    <col min="4291" max="4291" width="8.5" style="9" customWidth="1"/>
    <col min="4292" max="4293" width="8.5" style="9" bestFit="1" customWidth="1"/>
    <col min="4294" max="4294" width="8.5" style="9" customWidth="1"/>
    <col min="4295" max="4295" width="8.5" style="9" bestFit="1" customWidth="1"/>
    <col min="4296" max="4296" width="10.375" style="9" bestFit="1" customWidth="1"/>
    <col min="4297" max="4297" width="10.375" style="9" customWidth="1"/>
    <col min="4298" max="4299" width="10.375" style="9" bestFit="1" customWidth="1"/>
    <col min="4300" max="4300" width="10.375" style="9" customWidth="1"/>
    <col min="4301" max="4302" width="8.5" style="9" bestFit="1" customWidth="1"/>
    <col min="4303" max="4303" width="8.5" style="9" customWidth="1"/>
    <col min="4304" max="4304" width="7.625" style="9" bestFit="1" customWidth="1"/>
    <col min="4305" max="4305" width="8.5" style="9" bestFit="1" customWidth="1"/>
    <col min="4306" max="4306" width="8.5" style="9" customWidth="1"/>
    <col min="4307" max="4308" width="8.5" style="9" bestFit="1" customWidth="1"/>
    <col min="4309" max="4309" width="8.5" style="9" customWidth="1"/>
    <col min="4310" max="4310" width="7.625" style="9" bestFit="1" customWidth="1"/>
    <col min="4311" max="4311" width="8.5" style="9" bestFit="1" customWidth="1"/>
    <col min="4312" max="4312" width="8.5" style="9" customWidth="1"/>
    <col min="4313" max="4313" width="6.75" style="9" bestFit="1" customWidth="1"/>
    <col min="4314" max="4314" width="8.5" style="9" bestFit="1" customWidth="1"/>
    <col min="4315" max="4315" width="8.5" style="9" customWidth="1"/>
    <col min="4316" max="4316" width="7.625" style="9" bestFit="1" customWidth="1"/>
    <col min="4317" max="4317" width="8.5" style="9" bestFit="1" customWidth="1"/>
    <col min="4318" max="4318" width="8.5" style="9" customWidth="1"/>
    <col min="4319" max="4319" width="6.75" style="9" bestFit="1" customWidth="1"/>
    <col min="4320" max="4320" width="8.5" style="9" bestFit="1" customWidth="1"/>
    <col min="4321" max="4321" width="8.5" style="9" customWidth="1"/>
    <col min="4322" max="4322" width="8.5" style="9" bestFit="1" customWidth="1"/>
    <col min="4323" max="4323" width="10.375" style="9" bestFit="1" customWidth="1"/>
    <col min="4324" max="4324" width="8.5" style="9" bestFit="1" customWidth="1"/>
    <col min="4325" max="4521" width="7.875" style="9"/>
    <col min="4522" max="4522" width="11.375" style="9" customWidth="1"/>
    <col min="4523" max="4523" width="14.625" style="9" customWidth="1"/>
    <col min="4524" max="4525" width="11.25" style="9" customWidth="1"/>
    <col min="4526" max="4526" width="11.875" style="9" customWidth="1"/>
    <col min="4527" max="4527" width="13.25" style="9" customWidth="1"/>
    <col min="4528" max="4528" width="8.875" style="9" customWidth="1"/>
    <col min="4529" max="4529" width="9.375" style="9" customWidth="1"/>
    <col min="4530" max="4530" width="10.5" style="9" customWidth="1"/>
    <col min="4531" max="4531" width="8.125" style="9" customWidth="1"/>
    <col min="4532" max="4532" width="9.375" style="9" customWidth="1"/>
    <col min="4533" max="4533" width="11.125" style="9" customWidth="1"/>
    <col min="4534" max="4534" width="9.5" style="9" customWidth="1"/>
    <col min="4535" max="4535" width="10.375" style="9" customWidth="1"/>
    <col min="4536" max="4537" width="8.5" style="9" bestFit="1" customWidth="1"/>
    <col min="4538" max="4538" width="8.5" style="9" customWidth="1"/>
    <col min="4539" max="4540" width="8.5" style="9" bestFit="1" customWidth="1"/>
    <col min="4541" max="4541" width="8.5" style="9" customWidth="1"/>
    <col min="4542" max="4543" width="10.375" style="9" bestFit="1" customWidth="1"/>
    <col min="4544" max="4544" width="10.375" style="9" customWidth="1"/>
    <col min="4545" max="4546" width="8.5" style="9" bestFit="1" customWidth="1"/>
    <col min="4547" max="4547" width="8.5" style="9" customWidth="1"/>
    <col min="4548" max="4549" width="8.5" style="9" bestFit="1" customWidth="1"/>
    <col min="4550" max="4550" width="8.5" style="9" customWidth="1"/>
    <col min="4551" max="4551" width="8.5" style="9" bestFit="1" customWidth="1"/>
    <col min="4552" max="4552" width="10.375" style="9" bestFit="1" customWidth="1"/>
    <col min="4553" max="4553" width="10.375" style="9" customWidth="1"/>
    <col min="4554" max="4555" width="10.375" style="9" bestFit="1" customWidth="1"/>
    <col min="4556" max="4556" width="10.375" style="9" customWidth="1"/>
    <col min="4557" max="4558" width="8.5" style="9" bestFit="1" customWidth="1"/>
    <col min="4559" max="4559" width="8.5" style="9" customWidth="1"/>
    <col min="4560" max="4560" width="7.625" style="9" bestFit="1" customWidth="1"/>
    <col min="4561" max="4561" width="8.5" style="9" bestFit="1" customWidth="1"/>
    <col min="4562" max="4562" width="8.5" style="9" customWidth="1"/>
    <col min="4563" max="4564" width="8.5" style="9" bestFit="1" customWidth="1"/>
    <col min="4565" max="4565" width="8.5" style="9" customWidth="1"/>
    <col min="4566" max="4566" width="7.625" style="9" bestFit="1" customWidth="1"/>
    <col min="4567" max="4567" width="8.5" style="9" bestFit="1" customWidth="1"/>
    <col min="4568" max="4568" width="8.5" style="9" customWidth="1"/>
    <col min="4569" max="4569" width="6.75" style="9" bestFit="1" customWidth="1"/>
    <col min="4570" max="4570" width="8.5" style="9" bestFit="1" customWidth="1"/>
    <col min="4571" max="4571" width="8.5" style="9" customWidth="1"/>
    <col min="4572" max="4572" width="7.625" style="9" bestFit="1" customWidth="1"/>
    <col min="4573" max="4573" width="8.5" style="9" bestFit="1" customWidth="1"/>
    <col min="4574" max="4574" width="8.5" style="9" customWidth="1"/>
    <col min="4575" max="4575" width="6.75" style="9" bestFit="1" customWidth="1"/>
    <col min="4576" max="4576" width="8.5" style="9" bestFit="1" customWidth="1"/>
    <col min="4577" max="4577" width="8.5" style="9" customWidth="1"/>
    <col min="4578" max="4578" width="8.5" style="9" bestFit="1" customWidth="1"/>
    <col min="4579" max="4579" width="10.375" style="9" bestFit="1" customWidth="1"/>
    <col min="4580" max="4580" width="8.5" style="9" bestFit="1" customWidth="1"/>
    <col min="4581" max="4777" width="7.875" style="9"/>
    <col min="4778" max="4778" width="11.375" style="9" customWidth="1"/>
    <col min="4779" max="4779" width="14.625" style="9" customWidth="1"/>
    <col min="4780" max="4781" width="11.25" style="9" customWidth="1"/>
    <col min="4782" max="4782" width="11.875" style="9" customWidth="1"/>
    <col min="4783" max="4783" width="13.25" style="9" customWidth="1"/>
    <col min="4784" max="4784" width="8.875" style="9" customWidth="1"/>
    <col min="4785" max="4785" width="9.375" style="9" customWidth="1"/>
    <col min="4786" max="4786" width="10.5" style="9" customWidth="1"/>
    <col min="4787" max="4787" width="8.125" style="9" customWidth="1"/>
    <col min="4788" max="4788" width="9.375" style="9" customWidth="1"/>
    <col min="4789" max="4789" width="11.125" style="9" customWidth="1"/>
    <col min="4790" max="4790" width="9.5" style="9" customWidth="1"/>
    <col min="4791" max="4791" width="10.375" style="9" customWidth="1"/>
    <col min="4792" max="4793" width="8.5" style="9" bestFit="1" customWidth="1"/>
    <col min="4794" max="4794" width="8.5" style="9" customWidth="1"/>
    <col min="4795" max="4796" width="8.5" style="9" bestFit="1" customWidth="1"/>
    <col min="4797" max="4797" width="8.5" style="9" customWidth="1"/>
    <col min="4798" max="4799" width="10.375" style="9" bestFit="1" customWidth="1"/>
    <col min="4800" max="4800" width="10.375" style="9" customWidth="1"/>
    <col min="4801" max="4802" width="8.5" style="9" bestFit="1" customWidth="1"/>
    <col min="4803" max="4803" width="8.5" style="9" customWidth="1"/>
    <col min="4804" max="4805" width="8.5" style="9" bestFit="1" customWidth="1"/>
    <col min="4806" max="4806" width="8.5" style="9" customWidth="1"/>
    <col min="4807" max="4807" width="8.5" style="9" bestFit="1" customWidth="1"/>
    <col min="4808" max="4808" width="10.375" style="9" bestFit="1" customWidth="1"/>
    <col min="4809" max="4809" width="10.375" style="9" customWidth="1"/>
    <col min="4810" max="4811" width="10.375" style="9" bestFit="1" customWidth="1"/>
    <col min="4812" max="4812" width="10.375" style="9" customWidth="1"/>
    <col min="4813" max="4814" width="8.5" style="9" bestFit="1" customWidth="1"/>
    <col min="4815" max="4815" width="8.5" style="9" customWidth="1"/>
    <col min="4816" max="4816" width="7.625" style="9" bestFit="1" customWidth="1"/>
    <col min="4817" max="4817" width="8.5" style="9" bestFit="1" customWidth="1"/>
    <col min="4818" max="4818" width="8.5" style="9" customWidth="1"/>
    <col min="4819" max="4820" width="8.5" style="9" bestFit="1" customWidth="1"/>
    <col min="4821" max="4821" width="8.5" style="9" customWidth="1"/>
    <col min="4822" max="4822" width="7.625" style="9" bestFit="1" customWidth="1"/>
    <col min="4823" max="4823" width="8.5" style="9" bestFit="1" customWidth="1"/>
    <col min="4824" max="4824" width="8.5" style="9" customWidth="1"/>
    <col min="4825" max="4825" width="6.75" style="9" bestFit="1" customWidth="1"/>
    <col min="4826" max="4826" width="8.5" style="9" bestFit="1" customWidth="1"/>
    <col min="4827" max="4827" width="8.5" style="9" customWidth="1"/>
    <col min="4828" max="4828" width="7.625" style="9" bestFit="1" customWidth="1"/>
    <col min="4829" max="4829" width="8.5" style="9" bestFit="1" customWidth="1"/>
    <col min="4830" max="4830" width="8.5" style="9" customWidth="1"/>
    <col min="4831" max="4831" width="6.75" style="9" bestFit="1" customWidth="1"/>
    <col min="4832" max="4832" width="8.5" style="9" bestFit="1" customWidth="1"/>
    <col min="4833" max="4833" width="8.5" style="9" customWidth="1"/>
    <col min="4834" max="4834" width="8.5" style="9" bestFit="1" customWidth="1"/>
    <col min="4835" max="4835" width="10.375" style="9" bestFit="1" customWidth="1"/>
    <col min="4836" max="4836" width="8.5" style="9" bestFit="1" customWidth="1"/>
    <col min="4837" max="5033" width="7.875" style="9"/>
    <col min="5034" max="5034" width="11.375" style="9" customWidth="1"/>
    <col min="5035" max="5035" width="14.625" style="9" customWidth="1"/>
    <col min="5036" max="5037" width="11.25" style="9" customWidth="1"/>
    <col min="5038" max="5038" width="11.875" style="9" customWidth="1"/>
    <col min="5039" max="5039" width="13.25" style="9" customWidth="1"/>
    <col min="5040" max="5040" width="8.875" style="9" customWidth="1"/>
    <col min="5041" max="5041" width="9.375" style="9" customWidth="1"/>
    <col min="5042" max="5042" width="10.5" style="9" customWidth="1"/>
    <col min="5043" max="5043" width="8.125" style="9" customWidth="1"/>
    <col min="5044" max="5044" width="9.375" style="9" customWidth="1"/>
    <col min="5045" max="5045" width="11.125" style="9" customWidth="1"/>
    <col min="5046" max="5046" width="9.5" style="9" customWidth="1"/>
    <col min="5047" max="5047" width="10.375" style="9" customWidth="1"/>
    <col min="5048" max="5049" width="8.5" style="9" bestFit="1" customWidth="1"/>
    <col min="5050" max="5050" width="8.5" style="9" customWidth="1"/>
    <col min="5051" max="5052" width="8.5" style="9" bestFit="1" customWidth="1"/>
    <col min="5053" max="5053" width="8.5" style="9" customWidth="1"/>
    <col min="5054" max="5055" width="10.375" style="9" bestFit="1" customWidth="1"/>
    <col min="5056" max="5056" width="10.375" style="9" customWidth="1"/>
    <col min="5057" max="5058" width="8.5" style="9" bestFit="1" customWidth="1"/>
    <col min="5059" max="5059" width="8.5" style="9" customWidth="1"/>
    <col min="5060" max="5061" width="8.5" style="9" bestFit="1" customWidth="1"/>
    <col min="5062" max="5062" width="8.5" style="9" customWidth="1"/>
    <col min="5063" max="5063" width="8.5" style="9" bestFit="1" customWidth="1"/>
    <col min="5064" max="5064" width="10.375" style="9" bestFit="1" customWidth="1"/>
    <col min="5065" max="5065" width="10.375" style="9" customWidth="1"/>
    <col min="5066" max="5067" width="10.375" style="9" bestFit="1" customWidth="1"/>
    <col min="5068" max="5068" width="10.375" style="9" customWidth="1"/>
    <col min="5069" max="5070" width="8.5" style="9" bestFit="1" customWidth="1"/>
    <col min="5071" max="5071" width="8.5" style="9" customWidth="1"/>
    <col min="5072" max="5072" width="7.625" style="9" bestFit="1" customWidth="1"/>
    <col min="5073" max="5073" width="8.5" style="9" bestFit="1" customWidth="1"/>
    <col min="5074" max="5074" width="8.5" style="9" customWidth="1"/>
    <col min="5075" max="5076" width="8.5" style="9" bestFit="1" customWidth="1"/>
    <col min="5077" max="5077" width="8.5" style="9" customWidth="1"/>
    <col min="5078" max="5078" width="7.625" style="9" bestFit="1" customWidth="1"/>
    <col min="5079" max="5079" width="8.5" style="9" bestFit="1" customWidth="1"/>
    <col min="5080" max="5080" width="8.5" style="9" customWidth="1"/>
    <col min="5081" max="5081" width="6.75" style="9" bestFit="1" customWidth="1"/>
    <col min="5082" max="5082" width="8.5" style="9" bestFit="1" customWidth="1"/>
    <col min="5083" max="5083" width="8.5" style="9" customWidth="1"/>
    <col min="5084" max="5084" width="7.625" style="9" bestFit="1" customWidth="1"/>
    <col min="5085" max="5085" width="8.5" style="9" bestFit="1" customWidth="1"/>
    <col min="5086" max="5086" width="8.5" style="9" customWidth="1"/>
    <col min="5087" max="5087" width="6.75" style="9" bestFit="1" customWidth="1"/>
    <col min="5088" max="5088" width="8.5" style="9" bestFit="1" customWidth="1"/>
    <col min="5089" max="5089" width="8.5" style="9" customWidth="1"/>
    <col min="5090" max="5090" width="8.5" style="9" bestFit="1" customWidth="1"/>
    <col min="5091" max="5091" width="10.375" style="9" bestFit="1" customWidth="1"/>
    <col min="5092" max="5092" width="8.5" style="9" bestFit="1" customWidth="1"/>
    <col min="5093" max="5289" width="7.875" style="9"/>
    <col min="5290" max="5290" width="11.375" style="9" customWidth="1"/>
    <col min="5291" max="5291" width="14.625" style="9" customWidth="1"/>
    <col min="5292" max="5293" width="11.25" style="9" customWidth="1"/>
    <col min="5294" max="5294" width="11.875" style="9" customWidth="1"/>
    <col min="5295" max="5295" width="13.25" style="9" customWidth="1"/>
    <col min="5296" max="5296" width="8.875" style="9" customWidth="1"/>
    <col min="5297" max="5297" width="9.375" style="9" customWidth="1"/>
    <col min="5298" max="5298" width="10.5" style="9" customWidth="1"/>
    <col min="5299" max="5299" width="8.125" style="9" customWidth="1"/>
    <col min="5300" max="5300" width="9.375" style="9" customWidth="1"/>
    <col min="5301" max="5301" width="11.125" style="9" customWidth="1"/>
    <col min="5302" max="5302" width="9.5" style="9" customWidth="1"/>
    <col min="5303" max="5303" width="10.375" style="9" customWidth="1"/>
    <col min="5304" max="5305" width="8.5" style="9" bestFit="1" customWidth="1"/>
    <col min="5306" max="5306" width="8.5" style="9" customWidth="1"/>
    <col min="5307" max="5308" width="8.5" style="9" bestFit="1" customWidth="1"/>
    <col min="5309" max="5309" width="8.5" style="9" customWidth="1"/>
    <col min="5310" max="5311" width="10.375" style="9" bestFit="1" customWidth="1"/>
    <col min="5312" max="5312" width="10.375" style="9" customWidth="1"/>
    <col min="5313" max="5314" width="8.5" style="9" bestFit="1" customWidth="1"/>
    <col min="5315" max="5315" width="8.5" style="9" customWidth="1"/>
    <col min="5316" max="5317" width="8.5" style="9" bestFit="1" customWidth="1"/>
    <col min="5318" max="5318" width="8.5" style="9" customWidth="1"/>
    <col min="5319" max="5319" width="8.5" style="9" bestFit="1" customWidth="1"/>
    <col min="5320" max="5320" width="10.375" style="9" bestFit="1" customWidth="1"/>
    <col min="5321" max="5321" width="10.375" style="9" customWidth="1"/>
    <col min="5322" max="5323" width="10.375" style="9" bestFit="1" customWidth="1"/>
    <col min="5324" max="5324" width="10.375" style="9" customWidth="1"/>
    <col min="5325" max="5326" width="8.5" style="9" bestFit="1" customWidth="1"/>
    <col min="5327" max="5327" width="8.5" style="9" customWidth="1"/>
    <col min="5328" max="5328" width="7.625" style="9" bestFit="1" customWidth="1"/>
    <col min="5329" max="5329" width="8.5" style="9" bestFit="1" customWidth="1"/>
    <col min="5330" max="5330" width="8.5" style="9" customWidth="1"/>
    <col min="5331" max="5332" width="8.5" style="9" bestFit="1" customWidth="1"/>
    <col min="5333" max="5333" width="8.5" style="9" customWidth="1"/>
    <col min="5334" max="5334" width="7.625" style="9" bestFit="1" customWidth="1"/>
    <col min="5335" max="5335" width="8.5" style="9" bestFit="1" customWidth="1"/>
    <col min="5336" max="5336" width="8.5" style="9" customWidth="1"/>
    <col min="5337" max="5337" width="6.75" style="9" bestFit="1" customWidth="1"/>
    <col min="5338" max="5338" width="8.5" style="9" bestFit="1" customWidth="1"/>
    <col min="5339" max="5339" width="8.5" style="9" customWidth="1"/>
    <col min="5340" max="5340" width="7.625" style="9" bestFit="1" customWidth="1"/>
    <col min="5341" max="5341" width="8.5" style="9" bestFit="1" customWidth="1"/>
    <col min="5342" max="5342" width="8.5" style="9" customWidth="1"/>
    <col min="5343" max="5343" width="6.75" style="9" bestFit="1" customWidth="1"/>
    <col min="5344" max="5344" width="8.5" style="9" bestFit="1" customWidth="1"/>
    <col min="5345" max="5345" width="8.5" style="9" customWidth="1"/>
    <col min="5346" max="5346" width="8.5" style="9" bestFit="1" customWidth="1"/>
    <col min="5347" max="5347" width="10.375" style="9" bestFit="1" customWidth="1"/>
    <col min="5348" max="5348" width="8.5" style="9" bestFit="1" customWidth="1"/>
    <col min="5349" max="5545" width="7.875" style="9"/>
    <col min="5546" max="5546" width="11.375" style="9" customWidth="1"/>
    <col min="5547" max="5547" width="14.625" style="9" customWidth="1"/>
    <col min="5548" max="5549" width="11.25" style="9" customWidth="1"/>
    <col min="5550" max="5550" width="11.875" style="9" customWidth="1"/>
    <col min="5551" max="5551" width="13.25" style="9" customWidth="1"/>
    <col min="5552" max="5552" width="8.875" style="9" customWidth="1"/>
    <col min="5553" max="5553" width="9.375" style="9" customWidth="1"/>
    <col min="5554" max="5554" width="10.5" style="9" customWidth="1"/>
    <col min="5555" max="5555" width="8.125" style="9" customWidth="1"/>
    <col min="5556" max="5556" width="9.375" style="9" customWidth="1"/>
    <col min="5557" max="5557" width="11.125" style="9" customWidth="1"/>
    <col min="5558" max="5558" width="9.5" style="9" customWidth="1"/>
    <col min="5559" max="5559" width="10.375" style="9" customWidth="1"/>
    <col min="5560" max="5561" width="8.5" style="9" bestFit="1" customWidth="1"/>
    <col min="5562" max="5562" width="8.5" style="9" customWidth="1"/>
    <col min="5563" max="5564" width="8.5" style="9" bestFit="1" customWidth="1"/>
    <col min="5565" max="5565" width="8.5" style="9" customWidth="1"/>
    <col min="5566" max="5567" width="10.375" style="9" bestFit="1" customWidth="1"/>
    <col min="5568" max="5568" width="10.375" style="9" customWidth="1"/>
    <col min="5569" max="5570" width="8.5" style="9" bestFit="1" customWidth="1"/>
    <col min="5571" max="5571" width="8.5" style="9" customWidth="1"/>
    <col min="5572" max="5573" width="8.5" style="9" bestFit="1" customWidth="1"/>
    <col min="5574" max="5574" width="8.5" style="9" customWidth="1"/>
    <col min="5575" max="5575" width="8.5" style="9" bestFit="1" customWidth="1"/>
    <col min="5576" max="5576" width="10.375" style="9" bestFit="1" customWidth="1"/>
    <col min="5577" max="5577" width="10.375" style="9" customWidth="1"/>
    <col min="5578" max="5579" width="10.375" style="9" bestFit="1" customWidth="1"/>
    <col min="5580" max="5580" width="10.375" style="9" customWidth="1"/>
    <col min="5581" max="5582" width="8.5" style="9" bestFit="1" customWidth="1"/>
    <col min="5583" max="5583" width="8.5" style="9" customWidth="1"/>
    <col min="5584" max="5584" width="7.625" style="9" bestFit="1" customWidth="1"/>
    <col min="5585" max="5585" width="8.5" style="9" bestFit="1" customWidth="1"/>
    <col min="5586" max="5586" width="8.5" style="9" customWidth="1"/>
    <col min="5587" max="5588" width="8.5" style="9" bestFit="1" customWidth="1"/>
    <col min="5589" max="5589" width="8.5" style="9" customWidth="1"/>
    <col min="5590" max="5590" width="7.625" style="9" bestFit="1" customWidth="1"/>
    <col min="5591" max="5591" width="8.5" style="9" bestFit="1" customWidth="1"/>
    <col min="5592" max="5592" width="8.5" style="9" customWidth="1"/>
    <col min="5593" max="5593" width="6.75" style="9" bestFit="1" customWidth="1"/>
    <col min="5594" max="5594" width="8.5" style="9" bestFit="1" customWidth="1"/>
    <col min="5595" max="5595" width="8.5" style="9" customWidth="1"/>
    <col min="5596" max="5596" width="7.625" style="9" bestFit="1" customWidth="1"/>
    <col min="5597" max="5597" width="8.5" style="9" bestFit="1" customWidth="1"/>
    <col min="5598" max="5598" width="8.5" style="9" customWidth="1"/>
    <col min="5599" max="5599" width="6.75" style="9" bestFit="1" customWidth="1"/>
    <col min="5600" max="5600" width="8.5" style="9" bestFit="1" customWidth="1"/>
    <col min="5601" max="5601" width="8.5" style="9" customWidth="1"/>
    <col min="5602" max="5602" width="8.5" style="9" bestFit="1" customWidth="1"/>
    <col min="5603" max="5603" width="10.375" style="9" bestFit="1" customWidth="1"/>
    <col min="5604" max="5604" width="8.5" style="9" bestFit="1" customWidth="1"/>
    <col min="5605" max="5801" width="7.875" style="9"/>
    <col min="5802" max="5802" width="11.375" style="9" customWidth="1"/>
    <col min="5803" max="5803" width="14.625" style="9" customWidth="1"/>
    <col min="5804" max="5805" width="11.25" style="9" customWidth="1"/>
    <col min="5806" max="5806" width="11.875" style="9" customWidth="1"/>
    <col min="5807" max="5807" width="13.25" style="9" customWidth="1"/>
    <col min="5808" max="5808" width="8.875" style="9" customWidth="1"/>
    <col min="5809" max="5809" width="9.375" style="9" customWidth="1"/>
    <col min="5810" max="5810" width="10.5" style="9" customWidth="1"/>
    <col min="5811" max="5811" width="8.125" style="9" customWidth="1"/>
    <col min="5812" max="5812" width="9.375" style="9" customWidth="1"/>
    <col min="5813" max="5813" width="11.125" style="9" customWidth="1"/>
    <col min="5814" max="5814" width="9.5" style="9" customWidth="1"/>
    <col min="5815" max="5815" width="10.375" style="9" customWidth="1"/>
    <col min="5816" max="5817" width="8.5" style="9" bestFit="1" customWidth="1"/>
    <col min="5818" max="5818" width="8.5" style="9" customWidth="1"/>
    <col min="5819" max="5820" width="8.5" style="9" bestFit="1" customWidth="1"/>
    <col min="5821" max="5821" width="8.5" style="9" customWidth="1"/>
    <col min="5822" max="5823" width="10.375" style="9" bestFit="1" customWidth="1"/>
    <col min="5824" max="5824" width="10.375" style="9" customWidth="1"/>
    <col min="5825" max="5826" width="8.5" style="9" bestFit="1" customWidth="1"/>
    <col min="5827" max="5827" width="8.5" style="9" customWidth="1"/>
    <col min="5828" max="5829" width="8.5" style="9" bestFit="1" customWidth="1"/>
    <col min="5830" max="5830" width="8.5" style="9" customWidth="1"/>
    <col min="5831" max="5831" width="8.5" style="9" bestFit="1" customWidth="1"/>
    <col min="5832" max="5832" width="10.375" style="9" bestFit="1" customWidth="1"/>
    <col min="5833" max="5833" width="10.375" style="9" customWidth="1"/>
    <col min="5834" max="5835" width="10.375" style="9" bestFit="1" customWidth="1"/>
    <col min="5836" max="5836" width="10.375" style="9" customWidth="1"/>
    <col min="5837" max="5838" width="8.5" style="9" bestFit="1" customWidth="1"/>
    <col min="5839" max="5839" width="8.5" style="9" customWidth="1"/>
    <col min="5840" max="5840" width="7.625" style="9" bestFit="1" customWidth="1"/>
    <col min="5841" max="5841" width="8.5" style="9" bestFit="1" customWidth="1"/>
    <col min="5842" max="5842" width="8.5" style="9" customWidth="1"/>
    <col min="5843" max="5844" width="8.5" style="9" bestFit="1" customWidth="1"/>
    <col min="5845" max="5845" width="8.5" style="9" customWidth="1"/>
    <col min="5846" max="5846" width="7.625" style="9" bestFit="1" customWidth="1"/>
    <col min="5847" max="5847" width="8.5" style="9" bestFit="1" customWidth="1"/>
    <col min="5848" max="5848" width="8.5" style="9" customWidth="1"/>
    <col min="5849" max="5849" width="6.75" style="9" bestFit="1" customWidth="1"/>
    <col min="5850" max="5850" width="8.5" style="9" bestFit="1" customWidth="1"/>
    <col min="5851" max="5851" width="8.5" style="9" customWidth="1"/>
    <col min="5852" max="5852" width="7.625" style="9" bestFit="1" customWidth="1"/>
    <col min="5853" max="5853" width="8.5" style="9" bestFit="1" customWidth="1"/>
    <col min="5854" max="5854" width="8.5" style="9" customWidth="1"/>
    <col min="5855" max="5855" width="6.75" style="9" bestFit="1" customWidth="1"/>
    <col min="5856" max="5856" width="8.5" style="9" bestFit="1" customWidth="1"/>
    <col min="5857" max="5857" width="8.5" style="9" customWidth="1"/>
    <col min="5858" max="5858" width="8.5" style="9" bestFit="1" customWidth="1"/>
    <col min="5859" max="5859" width="10.375" style="9" bestFit="1" customWidth="1"/>
    <col min="5860" max="5860" width="8.5" style="9" bestFit="1" customWidth="1"/>
    <col min="5861" max="6057" width="7.875" style="9"/>
    <col min="6058" max="6058" width="11.375" style="9" customWidth="1"/>
    <col min="6059" max="6059" width="14.625" style="9" customWidth="1"/>
    <col min="6060" max="6061" width="11.25" style="9" customWidth="1"/>
    <col min="6062" max="6062" width="11.875" style="9" customWidth="1"/>
    <col min="6063" max="6063" width="13.25" style="9" customWidth="1"/>
    <col min="6064" max="6064" width="8.875" style="9" customWidth="1"/>
    <col min="6065" max="6065" width="9.375" style="9" customWidth="1"/>
    <col min="6066" max="6066" width="10.5" style="9" customWidth="1"/>
    <col min="6067" max="6067" width="8.125" style="9" customWidth="1"/>
    <col min="6068" max="6068" width="9.375" style="9" customWidth="1"/>
    <col min="6069" max="6069" width="11.125" style="9" customWidth="1"/>
    <col min="6070" max="6070" width="9.5" style="9" customWidth="1"/>
    <col min="6071" max="6071" width="10.375" style="9" customWidth="1"/>
    <col min="6072" max="6073" width="8.5" style="9" bestFit="1" customWidth="1"/>
    <col min="6074" max="6074" width="8.5" style="9" customWidth="1"/>
    <col min="6075" max="6076" width="8.5" style="9" bestFit="1" customWidth="1"/>
    <col min="6077" max="6077" width="8.5" style="9" customWidth="1"/>
    <col min="6078" max="6079" width="10.375" style="9" bestFit="1" customWidth="1"/>
    <col min="6080" max="6080" width="10.375" style="9" customWidth="1"/>
    <col min="6081" max="6082" width="8.5" style="9" bestFit="1" customWidth="1"/>
    <col min="6083" max="6083" width="8.5" style="9" customWidth="1"/>
    <col min="6084" max="6085" width="8.5" style="9" bestFit="1" customWidth="1"/>
    <col min="6086" max="6086" width="8.5" style="9" customWidth="1"/>
    <col min="6087" max="6087" width="8.5" style="9" bestFit="1" customWidth="1"/>
    <col min="6088" max="6088" width="10.375" style="9" bestFit="1" customWidth="1"/>
    <col min="6089" max="6089" width="10.375" style="9" customWidth="1"/>
    <col min="6090" max="6091" width="10.375" style="9" bestFit="1" customWidth="1"/>
    <col min="6092" max="6092" width="10.375" style="9" customWidth="1"/>
    <col min="6093" max="6094" width="8.5" style="9" bestFit="1" customWidth="1"/>
    <col min="6095" max="6095" width="8.5" style="9" customWidth="1"/>
    <col min="6096" max="6096" width="7.625" style="9" bestFit="1" customWidth="1"/>
    <col min="6097" max="6097" width="8.5" style="9" bestFit="1" customWidth="1"/>
    <col min="6098" max="6098" width="8.5" style="9" customWidth="1"/>
    <col min="6099" max="6100" width="8.5" style="9" bestFit="1" customWidth="1"/>
    <col min="6101" max="6101" width="8.5" style="9" customWidth="1"/>
    <col min="6102" max="6102" width="7.625" style="9" bestFit="1" customWidth="1"/>
    <col min="6103" max="6103" width="8.5" style="9" bestFit="1" customWidth="1"/>
    <col min="6104" max="6104" width="8.5" style="9" customWidth="1"/>
    <col min="6105" max="6105" width="6.75" style="9" bestFit="1" customWidth="1"/>
    <col min="6106" max="6106" width="8.5" style="9" bestFit="1" customWidth="1"/>
    <col min="6107" max="6107" width="8.5" style="9" customWidth="1"/>
    <col min="6108" max="6108" width="7.625" style="9" bestFit="1" customWidth="1"/>
    <col min="6109" max="6109" width="8.5" style="9" bestFit="1" customWidth="1"/>
    <col min="6110" max="6110" width="8.5" style="9" customWidth="1"/>
    <col min="6111" max="6111" width="6.75" style="9" bestFit="1" customWidth="1"/>
    <col min="6112" max="6112" width="8.5" style="9" bestFit="1" customWidth="1"/>
    <col min="6113" max="6113" width="8.5" style="9" customWidth="1"/>
    <col min="6114" max="6114" width="8.5" style="9" bestFit="1" customWidth="1"/>
    <col min="6115" max="6115" width="10.375" style="9" bestFit="1" customWidth="1"/>
    <col min="6116" max="6116" width="8.5" style="9" bestFit="1" customWidth="1"/>
    <col min="6117" max="6313" width="7.875" style="9"/>
    <col min="6314" max="6314" width="11.375" style="9" customWidth="1"/>
    <col min="6315" max="6315" width="14.625" style="9" customWidth="1"/>
    <col min="6316" max="6317" width="11.25" style="9" customWidth="1"/>
    <col min="6318" max="6318" width="11.875" style="9" customWidth="1"/>
    <col min="6319" max="6319" width="13.25" style="9" customWidth="1"/>
    <col min="6320" max="6320" width="8.875" style="9" customWidth="1"/>
    <col min="6321" max="6321" width="9.375" style="9" customWidth="1"/>
    <col min="6322" max="6322" width="10.5" style="9" customWidth="1"/>
    <col min="6323" max="6323" width="8.125" style="9" customWidth="1"/>
    <col min="6324" max="6324" width="9.375" style="9" customWidth="1"/>
    <col min="6325" max="6325" width="11.125" style="9" customWidth="1"/>
    <col min="6326" max="6326" width="9.5" style="9" customWidth="1"/>
    <col min="6327" max="6327" width="10.375" style="9" customWidth="1"/>
    <col min="6328" max="6329" width="8.5" style="9" bestFit="1" customWidth="1"/>
    <col min="6330" max="6330" width="8.5" style="9" customWidth="1"/>
    <col min="6331" max="6332" width="8.5" style="9" bestFit="1" customWidth="1"/>
    <col min="6333" max="6333" width="8.5" style="9" customWidth="1"/>
    <col min="6334" max="6335" width="10.375" style="9" bestFit="1" customWidth="1"/>
    <col min="6336" max="6336" width="10.375" style="9" customWidth="1"/>
    <col min="6337" max="6338" width="8.5" style="9" bestFit="1" customWidth="1"/>
    <col min="6339" max="6339" width="8.5" style="9" customWidth="1"/>
    <col min="6340" max="6341" width="8.5" style="9" bestFit="1" customWidth="1"/>
    <col min="6342" max="6342" width="8.5" style="9" customWidth="1"/>
    <col min="6343" max="6343" width="8.5" style="9" bestFit="1" customWidth="1"/>
    <col min="6344" max="6344" width="10.375" style="9" bestFit="1" customWidth="1"/>
    <col min="6345" max="6345" width="10.375" style="9" customWidth="1"/>
    <col min="6346" max="6347" width="10.375" style="9" bestFit="1" customWidth="1"/>
    <col min="6348" max="6348" width="10.375" style="9" customWidth="1"/>
    <col min="6349" max="6350" width="8.5" style="9" bestFit="1" customWidth="1"/>
    <col min="6351" max="6351" width="8.5" style="9" customWidth="1"/>
    <col min="6352" max="6352" width="7.625" style="9" bestFit="1" customWidth="1"/>
    <col min="6353" max="6353" width="8.5" style="9" bestFit="1" customWidth="1"/>
    <col min="6354" max="6354" width="8.5" style="9" customWidth="1"/>
    <col min="6355" max="6356" width="8.5" style="9" bestFit="1" customWidth="1"/>
    <col min="6357" max="6357" width="8.5" style="9" customWidth="1"/>
    <col min="6358" max="6358" width="7.625" style="9" bestFit="1" customWidth="1"/>
    <col min="6359" max="6359" width="8.5" style="9" bestFit="1" customWidth="1"/>
    <col min="6360" max="6360" width="8.5" style="9" customWidth="1"/>
    <col min="6361" max="6361" width="6.75" style="9" bestFit="1" customWidth="1"/>
    <col min="6362" max="6362" width="8.5" style="9" bestFit="1" customWidth="1"/>
    <col min="6363" max="6363" width="8.5" style="9" customWidth="1"/>
    <col min="6364" max="6364" width="7.625" style="9" bestFit="1" customWidth="1"/>
    <col min="6365" max="6365" width="8.5" style="9" bestFit="1" customWidth="1"/>
    <col min="6366" max="6366" width="8.5" style="9" customWidth="1"/>
    <col min="6367" max="6367" width="6.75" style="9" bestFit="1" customWidth="1"/>
    <col min="6368" max="6368" width="8.5" style="9" bestFit="1" customWidth="1"/>
    <col min="6369" max="6369" width="8.5" style="9" customWidth="1"/>
    <col min="6370" max="6370" width="8.5" style="9" bestFit="1" customWidth="1"/>
    <col min="6371" max="6371" width="10.375" style="9" bestFit="1" customWidth="1"/>
    <col min="6372" max="6372" width="8.5" style="9" bestFit="1" customWidth="1"/>
    <col min="6373" max="6569" width="7.875" style="9"/>
    <col min="6570" max="6570" width="11.375" style="9" customWidth="1"/>
    <col min="6571" max="6571" width="14.625" style="9" customWidth="1"/>
    <col min="6572" max="6573" width="11.25" style="9" customWidth="1"/>
    <col min="6574" max="6574" width="11.875" style="9" customWidth="1"/>
    <col min="6575" max="6575" width="13.25" style="9" customWidth="1"/>
    <col min="6576" max="6576" width="8.875" style="9" customWidth="1"/>
    <col min="6577" max="6577" width="9.375" style="9" customWidth="1"/>
    <col min="6578" max="6578" width="10.5" style="9" customWidth="1"/>
    <col min="6579" max="6579" width="8.125" style="9" customWidth="1"/>
    <col min="6580" max="6580" width="9.375" style="9" customWidth="1"/>
    <col min="6581" max="6581" width="11.125" style="9" customWidth="1"/>
    <col min="6582" max="6582" width="9.5" style="9" customWidth="1"/>
    <col min="6583" max="6583" width="10.375" style="9" customWidth="1"/>
    <col min="6584" max="6585" width="8.5" style="9" bestFit="1" customWidth="1"/>
    <col min="6586" max="6586" width="8.5" style="9" customWidth="1"/>
    <col min="6587" max="6588" width="8.5" style="9" bestFit="1" customWidth="1"/>
    <col min="6589" max="6589" width="8.5" style="9" customWidth="1"/>
    <col min="6590" max="6591" width="10.375" style="9" bestFit="1" customWidth="1"/>
    <col min="6592" max="6592" width="10.375" style="9" customWidth="1"/>
    <col min="6593" max="6594" width="8.5" style="9" bestFit="1" customWidth="1"/>
    <col min="6595" max="6595" width="8.5" style="9" customWidth="1"/>
    <col min="6596" max="6597" width="8.5" style="9" bestFit="1" customWidth="1"/>
    <col min="6598" max="6598" width="8.5" style="9" customWidth="1"/>
    <col min="6599" max="6599" width="8.5" style="9" bestFit="1" customWidth="1"/>
    <col min="6600" max="6600" width="10.375" style="9" bestFit="1" customWidth="1"/>
    <col min="6601" max="6601" width="10.375" style="9" customWidth="1"/>
    <col min="6602" max="6603" width="10.375" style="9" bestFit="1" customWidth="1"/>
    <col min="6604" max="6604" width="10.375" style="9" customWidth="1"/>
    <col min="6605" max="6606" width="8.5" style="9" bestFit="1" customWidth="1"/>
    <col min="6607" max="6607" width="8.5" style="9" customWidth="1"/>
    <col min="6608" max="6608" width="7.625" style="9" bestFit="1" customWidth="1"/>
    <col min="6609" max="6609" width="8.5" style="9" bestFit="1" customWidth="1"/>
    <col min="6610" max="6610" width="8.5" style="9" customWidth="1"/>
    <col min="6611" max="6612" width="8.5" style="9" bestFit="1" customWidth="1"/>
    <col min="6613" max="6613" width="8.5" style="9" customWidth="1"/>
    <col min="6614" max="6614" width="7.625" style="9" bestFit="1" customWidth="1"/>
    <col min="6615" max="6615" width="8.5" style="9" bestFit="1" customWidth="1"/>
    <col min="6616" max="6616" width="8.5" style="9" customWidth="1"/>
    <col min="6617" max="6617" width="6.75" style="9" bestFit="1" customWidth="1"/>
    <col min="6618" max="6618" width="8.5" style="9" bestFit="1" customWidth="1"/>
    <col min="6619" max="6619" width="8.5" style="9" customWidth="1"/>
    <col min="6620" max="6620" width="7.625" style="9" bestFit="1" customWidth="1"/>
    <col min="6621" max="6621" width="8.5" style="9" bestFit="1" customWidth="1"/>
    <col min="6622" max="6622" width="8.5" style="9" customWidth="1"/>
    <col min="6623" max="6623" width="6.75" style="9" bestFit="1" customWidth="1"/>
    <col min="6624" max="6624" width="8.5" style="9" bestFit="1" customWidth="1"/>
    <col min="6625" max="6625" width="8.5" style="9" customWidth="1"/>
    <col min="6626" max="6626" width="8.5" style="9" bestFit="1" customWidth="1"/>
    <col min="6627" max="6627" width="10.375" style="9" bestFit="1" customWidth="1"/>
    <col min="6628" max="6628" width="8.5" style="9" bestFit="1" customWidth="1"/>
    <col min="6629" max="6825" width="7.875" style="9"/>
    <col min="6826" max="6826" width="11.375" style="9" customWidth="1"/>
    <col min="6827" max="6827" width="14.625" style="9" customWidth="1"/>
    <col min="6828" max="6829" width="11.25" style="9" customWidth="1"/>
    <col min="6830" max="6830" width="11.875" style="9" customWidth="1"/>
    <col min="6831" max="6831" width="13.25" style="9" customWidth="1"/>
    <col min="6832" max="6832" width="8.875" style="9" customWidth="1"/>
    <col min="6833" max="6833" width="9.375" style="9" customWidth="1"/>
    <col min="6834" max="6834" width="10.5" style="9" customWidth="1"/>
    <col min="6835" max="6835" width="8.125" style="9" customWidth="1"/>
    <col min="6836" max="6836" width="9.375" style="9" customWidth="1"/>
    <col min="6837" max="6837" width="11.125" style="9" customWidth="1"/>
    <col min="6838" max="6838" width="9.5" style="9" customWidth="1"/>
    <col min="6839" max="6839" width="10.375" style="9" customWidth="1"/>
    <col min="6840" max="6841" width="8.5" style="9" bestFit="1" customWidth="1"/>
    <col min="6842" max="6842" width="8.5" style="9" customWidth="1"/>
    <col min="6843" max="6844" width="8.5" style="9" bestFit="1" customWidth="1"/>
    <col min="6845" max="6845" width="8.5" style="9" customWidth="1"/>
    <col min="6846" max="6847" width="10.375" style="9" bestFit="1" customWidth="1"/>
    <col min="6848" max="6848" width="10.375" style="9" customWidth="1"/>
    <col min="6849" max="6850" width="8.5" style="9" bestFit="1" customWidth="1"/>
    <col min="6851" max="6851" width="8.5" style="9" customWidth="1"/>
    <col min="6852" max="6853" width="8.5" style="9" bestFit="1" customWidth="1"/>
    <col min="6854" max="6854" width="8.5" style="9" customWidth="1"/>
    <col min="6855" max="6855" width="8.5" style="9" bestFit="1" customWidth="1"/>
    <col min="6856" max="6856" width="10.375" style="9" bestFit="1" customWidth="1"/>
    <col min="6857" max="6857" width="10.375" style="9" customWidth="1"/>
    <col min="6858" max="6859" width="10.375" style="9" bestFit="1" customWidth="1"/>
    <col min="6860" max="6860" width="10.375" style="9" customWidth="1"/>
    <col min="6861" max="6862" width="8.5" style="9" bestFit="1" customWidth="1"/>
    <col min="6863" max="6863" width="8.5" style="9" customWidth="1"/>
    <col min="6864" max="6864" width="7.625" style="9" bestFit="1" customWidth="1"/>
    <col min="6865" max="6865" width="8.5" style="9" bestFit="1" customWidth="1"/>
    <col min="6866" max="6866" width="8.5" style="9" customWidth="1"/>
    <col min="6867" max="6868" width="8.5" style="9" bestFit="1" customWidth="1"/>
    <col min="6869" max="6869" width="8.5" style="9" customWidth="1"/>
    <col min="6870" max="6870" width="7.625" style="9" bestFit="1" customWidth="1"/>
    <col min="6871" max="6871" width="8.5" style="9" bestFit="1" customWidth="1"/>
    <col min="6872" max="6872" width="8.5" style="9" customWidth="1"/>
    <col min="6873" max="6873" width="6.75" style="9" bestFit="1" customWidth="1"/>
    <col min="6874" max="6874" width="8.5" style="9" bestFit="1" customWidth="1"/>
    <col min="6875" max="6875" width="8.5" style="9" customWidth="1"/>
    <col min="6876" max="6876" width="7.625" style="9" bestFit="1" customWidth="1"/>
    <col min="6877" max="6877" width="8.5" style="9" bestFit="1" customWidth="1"/>
    <col min="6878" max="6878" width="8.5" style="9" customWidth="1"/>
    <col min="6879" max="6879" width="6.75" style="9" bestFit="1" customWidth="1"/>
    <col min="6880" max="6880" width="8.5" style="9" bestFit="1" customWidth="1"/>
    <col min="6881" max="6881" width="8.5" style="9" customWidth="1"/>
    <col min="6882" max="6882" width="8.5" style="9" bestFit="1" customWidth="1"/>
    <col min="6883" max="6883" width="10.375" style="9" bestFit="1" customWidth="1"/>
    <col min="6884" max="6884" width="8.5" style="9" bestFit="1" customWidth="1"/>
    <col min="6885" max="7081" width="7.875" style="9"/>
    <col min="7082" max="7082" width="11.375" style="9" customWidth="1"/>
    <col min="7083" max="7083" width="14.625" style="9" customWidth="1"/>
    <col min="7084" max="7085" width="11.25" style="9" customWidth="1"/>
    <col min="7086" max="7086" width="11.875" style="9" customWidth="1"/>
    <col min="7087" max="7087" width="13.25" style="9" customWidth="1"/>
    <col min="7088" max="7088" width="8.875" style="9" customWidth="1"/>
    <col min="7089" max="7089" width="9.375" style="9" customWidth="1"/>
    <col min="7090" max="7090" width="10.5" style="9" customWidth="1"/>
    <col min="7091" max="7091" width="8.125" style="9" customWidth="1"/>
    <col min="7092" max="7092" width="9.375" style="9" customWidth="1"/>
    <col min="7093" max="7093" width="11.125" style="9" customWidth="1"/>
    <col min="7094" max="7094" width="9.5" style="9" customWidth="1"/>
    <col min="7095" max="7095" width="10.375" style="9" customWidth="1"/>
    <col min="7096" max="7097" width="8.5" style="9" bestFit="1" customWidth="1"/>
    <col min="7098" max="7098" width="8.5" style="9" customWidth="1"/>
    <col min="7099" max="7100" width="8.5" style="9" bestFit="1" customWidth="1"/>
    <col min="7101" max="7101" width="8.5" style="9" customWidth="1"/>
    <col min="7102" max="7103" width="10.375" style="9" bestFit="1" customWidth="1"/>
    <col min="7104" max="7104" width="10.375" style="9" customWidth="1"/>
    <col min="7105" max="7106" width="8.5" style="9" bestFit="1" customWidth="1"/>
    <col min="7107" max="7107" width="8.5" style="9" customWidth="1"/>
    <col min="7108" max="7109" width="8.5" style="9" bestFit="1" customWidth="1"/>
    <col min="7110" max="7110" width="8.5" style="9" customWidth="1"/>
    <col min="7111" max="7111" width="8.5" style="9" bestFit="1" customWidth="1"/>
    <col min="7112" max="7112" width="10.375" style="9" bestFit="1" customWidth="1"/>
    <col min="7113" max="7113" width="10.375" style="9" customWidth="1"/>
    <col min="7114" max="7115" width="10.375" style="9" bestFit="1" customWidth="1"/>
    <col min="7116" max="7116" width="10.375" style="9" customWidth="1"/>
    <col min="7117" max="7118" width="8.5" style="9" bestFit="1" customWidth="1"/>
    <col min="7119" max="7119" width="8.5" style="9" customWidth="1"/>
    <col min="7120" max="7120" width="7.625" style="9" bestFit="1" customWidth="1"/>
    <col min="7121" max="7121" width="8.5" style="9" bestFit="1" customWidth="1"/>
    <col min="7122" max="7122" width="8.5" style="9" customWidth="1"/>
    <col min="7123" max="7124" width="8.5" style="9" bestFit="1" customWidth="1"/>
    <col min="7125" max="7125" width="8.5" style="9" customWidth="1"/>
    <col min="7126" max="7126" width="7.625" style="9" bestFit="1" customWidth="1"/>
    <col min="7127" max="7127" width="8.5" style="9" bestFit="1" customWidth="1"/>
    <col min="7128" max="7128" width="8.5" style="9" customWidth="1"/>
    <col min="7129" max="7129" width="6.75" style="9" bestFit="1" customWidth="1"/>
    <col min="7130" max="7130" width="8.5" style="9" bestFit="1" customWidth="1"/>
    <col min="7131" max="7131" width="8.5" style="9" customWidth="1"/>
    <col min="7132" max="7132" width="7.625" style="9" bestFit="1" customWidth="1"/>
    <col min="7133" max="7133" width="8.5" style="9" bestFit="1" customWidth="1"/>
    <col min="7134" max="7134" width="8.5" style="9" customWidth="1"/>
    <col min="7135" max="7135" width="6.75" style="9" bestFit="1" customWidth="1"/>
    <col min="7136" max="7136" width="8.5" style="9" bestFit="1" customWidth="1"/>
    <col min="7137" max="7137" width="8.5" style="9" customWidth="1"/>
    <col min="7138" max="7138" width="8.5" style="9" bestFit="1" customWidth="1"/>
    <col min="7139" max="7139" width="10.375" style="9" bestFit="1" customWidth="1"/>
    <col min="7140" max="7140" width="8.5" style="9" bestFit="1" customWidth="1"/>
    <col min="7141" max="7337" width="7.875" style="9"/>
    <col min="7338" max="7338" width="11.375" style="9" customWidth="1"/>
    <col min="7339" max="7339" width="14.625" style="9" customWidth="1"/>
    <col min="7340" max="7341" width="11.25" style="9" customWidth="1"/>
    <col min="7342" max="7342" width="11.875" style="9" customWidth="1"/>
    <col min="7343" max="7343" width="13.25" style="9" customWidth="1"/>
    <col min="7344" max="7344" width="8.875" style="9" customWidth="1"/>
    <col min="7345" max="7345" width="9.375" style="9" customWidth="1"/>
    <col min="7346" max="7346" width="10.5" style="9" customWidth="1"/>
    <col min="7347" max="7347" width="8.125" style="9" customWidth="1"/>
    <col min="7348" max="7348" width="9.375" style="9" customWidth="1"/>
    <col min="7349" max="7349" width="11.125" style="9" customWidth="1"/>
    <col min="7350" max="7350" width="9.5" style="9" customWidth="1"/>
    <col min="7351" max="7351" width="10.375" style="9" customWidth="1"/>
    <col min="7352" max="7353" width="8.5" style="9" bestFit="1" customWidth="1"/>
    <col min="7354" max="7354" width="8.5" style="9" customWidth="1"/>
    <col min="7355" max="7356" width="8.5" style="9" bestFit="1" customWidth="1"/>
    <col min="7357" max="7357" width="8.5" style="9" customWidth="1"/>
    <col min="7358" max="7359" width="10.375" style="9" bestFit="1" customWidth="1"/>
    <col min="7360" max="7360" width="10.375" style="9" customWidth="1"/>
    <col min="7361" max="7362" width="8.5" style="9" bestFit="1" customWidth="1"/>
    <col min="7363" max="7363" width="8.5" style="9" customWidth="1"/>
    <col min="7364" max="7365" width="8.5" style="9" bestFit="1" customWidth="1"/>
    <col min="7366" max="7366" width="8.5" style="9" customWidth="1"/>
    <col min="7367" max="7367" width="8.5" style="9" bestFit="1" customWidth="1"/>
    <col min="7368" max="7368" width="10.375" style="9" bestFit="1" customWidth="1"/>
    <col min="7369" max="7369" width="10.375" style="9" customWidth="1"/>
    <col min="7370" max="7371" width="10.375" style="9" bestFit="1" customWidth="1"/>
    <col min="7372" max="7372" width="10.375" style="9" customWidth="1"/>
    <col min="7373" max="7374" width="8.5" style="9" bestFit="1" customWidth="1"/>
    <col min="7375" max="7375" width="8.5" style="9" customWidth="1"/>
    <col min="7376" max="7376" width="7.625" style="9" bestFit="1" customWidth="1"/>
    <col min="7377" max="7377" width="8.5" style="9" bestFit="1" customWidth="1"/>
    <col min="7378" max="7378" width="8.5" style="9" customWidth="1"/>
    <col min="7379" max="7380" width="8.5" style="9" bestFit="1" customWidth="1"/>
    <col min="7381" max="7381" width="8.5" style="9" customWidth="1"/>
    <col min="7382" max="7382" width="7.625" style="9" bestFit="1" customWidth="1"/>
    <col min="7383" max="7383" width="8.5" style="9" bestFit="1" customWidth="1"/>
    <col min="7384" max="7384" width="8.5" style="9" customWidth="1"/>
    <col min="7385" max="7385" width="6.75" style="9" bestFit="1" customWidth="1"/>
    <col min="7386" max="7386" width="8.5" style="9" bestFit="1" customWidth="1"/>
    <col min="7387" max="7387" width="8.5" style="9" customWidth="1"/>
    <col min="7388" max="7388" width="7.625" style="9" bestFit="1" customWidth="1"/>
    <col min="7389" max="7389" width="8.5" style="9" bestFit="1" customWidth="1"/>
    <col min="7390" max="7390" width="8.5" style="9" customWidth="1"/>
    <col min="7391" max="7391" width="6.75" style="9" bestFit="1" customWidth="1"/>
    <col min="7392" max="7392" width="8.5" style="9" bestFit="1" customWidth="1"/>
    <col min="7393" max="7393" width="8.5" style="9" customWidth="1"/>
    <col min="7394" max="7394" width="8.5" style="9" bestFit="1" customWidth="1"/>
    <col min="7395" max="7395" width="10.375" style="9" bestFit="1" customWidth="1"/>
    <col min="7396" max="7396" width="8.5" style="9" bestFit="1" customWidth="1"/>
    <col min="7397" max="7593" width="7.875" style="9"/>
    <col min="7594" max="7594" width="11.375" style="9" customWidth="1"/>
    <col min="7595" max="7595" width="14.625" style="9" customWidth="1"/>
    <col min="7596" max="7597" width="11.25" style="9" customWidth="1"/>
    <col min="7598" max="7598" width="11.875" style="9" customWidth="1"/>
    <col min="7599" max="7599" width="13.25" style="9" customWidth="1"/>
    <col min="7600" max="7600" width="8.875" style="9" customWidth="1"/>
    <col min="7601" max="7601" width="9.375" style="9" customWidth="1"/>
    <col min="7602" max="7602" width="10.5" style="9" customWidth="1"/>
    <col min="7603" max="7603" width="8.125" style="9" customWidth="1"/>
    <col min="7604" max="7604" width="9.375" style="9" customWidth="1"/>
    <col min="7605" max="7605" width="11.125" style="9" customWidth="1"/>
    <col min="7606" max="7606" width="9.5" style="9" customWidth="1"/>
    <col min="7607" max="7607" width="10.375" style="9" customWidth="1"/>
    <col min="7608" max="7609" width="8.5" style="9" bestFit="1" customWidth="1"/>
    <col min="7610" max="7610" width="8.5" style="9" customWidth="1"/>
    <col min="7611" max="7612" width="8.5" style="9" bestFit="1" customWidth="1"/>
    <col min="7613" max="7613" width="8.5" style="9" customWidth="1"/>
    <col min="7614" max="7615" width="10.375" style="9" bestFit="1" customWidth="1"/>
    <col min="7616" max="7616" width="10.375" style="9" customWidth="1"/>
    <col min="7617" max="7618" width="8.5" style="9" bestFit="1" customWidth="1"/>
    <col min="7619" max="7619" width="8.5" style="9" customWidth="1"/>
    <col min="7620" max="7621" width="8.5" style="9" bestFit="1" customWidth="1"/>
    <col min="7622" max="7622" width="8.5" style="9" customWidth="1"/>
    <col min="7623" max="7623" width="8.5" style="9" bestFit="1" customWidth="1"/>
    <col min="7624" max="7624" width="10.375" style="9" bestFit="1" customWidth="1"/>
    <col min="7625" max="7625" width="10.375" style="9" customWidth="1"/>
    <col min="7626" max="7627" width="10.375" style="9" bestFit="1" customWidth="1"/>
    <col min="7628" max="7628" width="10.375" style="9" customWidth="1"/>
    <col min="7629" max="7630" width="8.5" style="9" bestFit="1" customWidth="1"/>
    <col min="7631" max="7631" width="8.5" style="9" customWidth="1"/>
    <col min="7632" max="7632" width="7.625" style="9" bestFit="1" customWidth="1"/>
    <col min="7633" max="7633" width="8.5" style="9" bestFit="1" customWidth="1"/>
    <col min="7634" max="7634" width="8.5" style="9" customWidth="1"/>
    <col min="7635" max="7636" width="8.5" style="9" bestFit="1" customWidth="1"/>
    <col min="7637" max="7637" width="8.5" style="9" customWidth="1"/>
    <col min="7638" max="7638" width="7.625" style="9" bestFit="1" customWidth="1"/>
    <col min="7639" max="7639" width="8.5" style="9" bestFit="1" customWidth="1"/>
    <col min="7640" max="7640" width="8.5" style="9" customWidth="1"/>
    <col min="7641" max="7641" width="6.75" style="9" bestFit="1" customWidth="1"/>
    <col min="7642" max="7642" width="8.5" style="9" bestFit="1" customWidth="1"/>
    <col min="7643" max="7643" width="8.5" style="9" customWidth="1"/>
    <col min="7644" max="7644" width="7.625" style="9" bestFit="1" customWidth="1"/>
    <col min="7645" max="7645" width="8.5" style="9" bestFit="1" customWidth="1"/>
    <col min="7646" max="7646" width="8.5" style="9" customWidth="1"/>
    <col min="7647" max="7647" width="6.75" style="9" bestFit="1" customWidth="1"/>
    <col min="7648" max="7648" width="8.5" style="9" bestFit="1" customWidth="1"/>
    <col min="7649" max="7649" width="8.5" style="9" customWidth="1"/>
    <col min="7650" max="7650" width="8.5" style="9" bestFit="1" customWidth="1"/>
    <col min="7651" max="7651" width="10.375" style="9" bestFit="1" customWidth="1"/>
    <col min="7652" max="7652" width="8.5" style="9" bestFit="1" customWidth="1"/>
    <col min="7653" max="7849" width="7.875" style="9"/>
    <col min="7850" max="7850" width="11.375" style="9" customWidth="1"/>
    <col min="7851" max="7851" width="14.625" style="9" customWidth="1"/>
    <col min="7852" max="7853" width="11.25" style="9" customWidth="1"/>
    <col min="7854" max="7854" width="11.875" style="9" customWidth="1"/>
    <col min="7855" max="7855" width="13.25" style="9" customWidth="1"/>
    <col min="7856" max="7856" width="8.875" style="9" customWidth="1"/>
    <col min="7857" max="7857" width="9.375" style="9" customWidth="1"/>
    <col min="7858" max="7858" width="10.5" style="9" customWidth="1"/>
    <col min="7859" max="7859" width="8.125" style="9" customWidth="1"/>
    <col min="7860" max="7860" width="9.375" style="9" customWidth="1"/>
    <col min="7861" max="7861" width="11.125" style="9" customWidth="1"/>
    <col min="7862" max="7862" width="9.5" style="9" customWidth="1"/>
    <col min="7863" max="7863" width="10.375" style="9" customWidth="1"/>
    <col min="7864" max="7865" width="8.5" style="9" bestFit="1" customWidth="1"/>
    <col min="7866" max="7866" width="8.5" style="9" customWidth="1"/>
    <col min="7867" max="7868" width="8.5" style="9" bestFit="1" customWidth="1"/>
    <col min="7869" max="7869" width="8.5" style="9" customWidth="1"/>
    <col min="7870" max="7871" width="10.375" style="9" bestFit="1" customWidth="1"/>
    <col min="7872" max="7872" width="10.375" style="9" customWidth="1"/>
    <col min="7873" max="7874" width="8.5" style="9" bestFit="1" customWidth="1"/>
    <col min="7875" max="7875" width="8.5" style="9" customWidth="1"/>
    <col min="7876" max="7877" width="8.5" style="9" bestFit="1" customWidth="1"/>
    <col min="7878" max="7878" width="8.5" style="9" customWidth="1"/>
    <col min="7879" max="7879" width="8.5" style="9" bestFit="1" customWidth="1"/>
    <col min="7880" max="7880" width="10.375" style="9" bestFit="1" customWidth="1"/>
    <col min="7881" max="7881" width="10.375" style="9" customWidth="1"/>
    <col min="7882" max="7883" width="10.375" style="9" bestFit="1" customWidth="1"/>
    <col min="7884" max="7884" width="10.375" style="9" customWidth="1"/>
    <col min="7885" max="7886" width="8.5" style="9" bestFit="1" customWidth="1"/>
    <col min="7887" max="7887" width="8.5" style="9" customWidth="1"/>
    <col min="7888" max="7888" width="7.625" style="9" bestFit="1" customWidth="1"/>
    <col min="7889" max="7889" width="8.5" style="9" bestFit="1" customWidth="1"/>
    <col min="7890" max="7890" width="8.5" style="9" customWidth="1"/>
    <col min="7891" max="7892" width="8.5" style="9" bestFit="1" customWidth="1"/>
    <col min="7893" max="7893" width="8.5" style="9" customWidth="1"/>
    <col min="7894" max="7894" width="7.625" style="9" bestFit="1" customWidth="1"/>
    <col min="7895" max="7895" width="8.5" style="9" bestFit="1" customWidth="1"/>
    <col min="7896" max="7896" width="8.5" style="9" customWidth="1"/>
    <col min="7897" max="7897" width="6.75" style="9" bestFit="1" customWidth="1"/>
    <col min="7898" max="7898" width="8.5" style="9" bestFit="1" customWidth="1"/>
    <col min="7899" max="7899" width="8.5" style="9" customWidth="1"/>
    <col min="7900" max="7900" width="7.625" style="9" bestFit="1" customWidth="1"/>
    <col min="7901" max="7901" width="8.5" style="9" bestFit="1" customWidth="1"/>
    <col min="7902" max="7902" width="8.5" style="9" customWidth="1"/>
    <col min="7903" max="7903" width="6.75" style="9" bestFit="1" customWidth="1"/>
    <col min="7904" max="7904" width="8.5" style="9" bestFit="1" customWidth="1"/>
    <col min="7905" max="7905" width="8.5" style="9" customWidth="1"/>
    <col min="7906" max="7906" width="8.5" style="9" bestFit="1" customWidth="1"/>
    <col min="7907" max="7907" width="10.375" style="9" bestFit="1" customWidth="1"/>
    <col min="7908" max="7908" width="8.5" style="9" bestFit="1" customWidth="1"/>
    <col min="7909" max="8105" width="7.875" style="9"/>
    <col min="8106" max="8106" width="11.375" style="9" customWidth="1"/>
    <col min="8107" max="8107" width="14.625" style="9" customWidth="1"/>
    <col min="8108" max="8109" width="11.25" style="9" customWidth="1"/>
    <col min="8110" max="8110" width="11.875" style="9" customWidth="1"/>
    <col min="8111" max="8111" width="13.25" style="9" customWidth="1"/>
    <col min="8112" max="8112" width="8.875" style="9" customWidth="1"/>
    <col min="8113" max="8113" width="9.375" style="9" customWidth="1"/>
    <col min="8114" max="8114" width="10.5" style="9" customWidth="1"/>
    <col min="8115" max="8115" width="8.125" style="9" customWidth="1"/>
    <col min="8116" max="8116" width="9.375" style="9" customWidth="1"/>
    <col min="8117" max="8117" width="11.125" style="9" customWidth="1"/>
    <col min="8118" max="8118" width="9.5" style="9" customWidth="1"/>
    <col min="8119" max="8119" width="10.375" style="9" customWidth="1"/>
    <col min="8120" max="8121" width="8.5" style="9" bestFit="1" customWidth="1"/>
    <col min="8122" max="8122" width="8.5" style="9" customWidth="1"/>
    <col min="8123" max="8124" width="8.5" style="9" bestFit="1" customWidth="1"/>
    <col min="8125" max="8125" width="8.5" style="9" customWidth="1"/>
    <col min="8126" max="8127" width="10.375" style="9" bestFit="1" customWidth="1"/>
    <col min="8128" max="8128" width="10.375" style="9" customWidth="1"/>
    <col min="8129" max="8130" width="8.5" style="9" bestFit="1" customWidth="1"/>
    <col min="8131" max="8131" width="8.5" style="9" customWidth="1"/>
    <col min="8132" max="8133" width="8.5" style="9" bestFit="1" customWidth="1"/>
    <col min="8134" max="8134" width="8.5" style="9" customWidth="1"/>
    <col min="8135" max="8135" width="8.5" style="9" bestFit="1" customWidth="1"/>
    <col min="8136" max="8136" width="10.375" style="9" bestFit="1" customWidth="1"/>
    <col min="8137" max="8137" width="10.375" style="9" customWidth="1"/>
    <col min="8138" max="8139" width="10.375" style="9" bestFit="1" customWidth="1"/>
    <col min="8140" max="8140" width="10.375" style="9" customWidth="1"/>
    <col min="8141" max="8142" width="8.5" style="9" bestFit="1" customWidth="1"/>
    <col min="8143" max="8143" width="8.5" style="9" customWidth="1"/>
    <col min="8144" max="8144" width="7.625" style="9" bestFit="1" customWidth="1"/>
    <col min="8145" max="8145" width="8.5" style="9" bestFit="1" customWidth="1"/>
    <col min="8146" max="8146" width="8.5" style="9" customWidth="1"/>
    <col min="8147" max="8148" width="8.5" style="9" bestFit="1" customWidth="1"/>
    <col min="8149" max="8149" width="8.5" style="9" customWidth="1"/>
    <col min="8150" max="8150" width="7.625" style="9" bestFit="1" customWidth="1"/>
    <col min="8151" max="8151" width="8.5" style="9" bestFit="1" customWidth="1"/>
    <col min="8152" max="8152" width="8.5" style="9" customWidth="1"/>
    <col min="8153" max="8153" width="6.75" style="9" bestFit="1" customWidth="1"/>
    <col min="8154" max="8154" width="8.5" style="9" bestFit="1" customWidth="1"/>
    <col min="8155" max="8155" width="8.5" style="9" customWidth="1"/>
    <col min="8156" max="8156" width="7.625" style="9" bestFit="1" customWidth="1"/>
    <col min="8157" max="8157" width="8.5" style="9" bestFit="1" customWidth="1"/>
    <col min="8158" max="8158" width="8.5" style="9" customWidth="1"/>
    <col min="8159" max="8159" width="6.75" style="9" bestFit="1" customWidth="1"/>
    <col min="8160" max="8160" width="8.5" style="9" bestFit="1" customWidth="1"/>
    <col min="8161" max="8161" width="8.5" style="9" customWidth="1"/>
    <col min="8162" max="8162" width="8.5" style="9" bestFit="1" customWidth="1"/>
    <col min="8163" max="8163" width="10.375" style="9" bestFit="1" customWidth="1"/>
    <col min="8164" max="8164" width="8.5" style="9" bestFit="1" customWidth="1"/>
    <col min="8165" max="8361" width="7.875" style="9"/>
    <col min="8362" max="8362" width="11.375" style="9" customWidth="1"/>
    <col min="8363" max="8363" width="14.625" style="9" customWidth="1"/>
    <col min="8364" max="8365" width="11.25" style="9" customWidth="1"/>
    <col min="8366" max="8366" width="11.875" style="9" customWidth="1"/>
    <col min="8367" max="8367" width="13.25" style="9" customWidth="1"/>
    <col min="8368" max="8368" width="8.875" style="9" customWidth="1"/>
    <col min="8369" max="8369" width="9.375" style="9" customWidth="1"/>
    <col min="8370" max="8370" width="10.5" style="9" customWidth="1"/>
    <col min="8371" max="8371" width="8.125" style="9" customWidth="1"/>
    <col min="8372" max="8372" width="9.375" style="9" customWidth="1"/>
    <col min="8373" max="8373" width="11.125" style="9" customWidth="1"/>
    <col min="8374" max="8374" width="9.5" style="9" customWidth="1"/>
    <col min="8375" max="8375" width="10.375" style="9" customWidth="1"/>
    <col min="8376" max="8377" width="8.5" style="9" bestFit="1" customWidth="1"/>
    <col min="8378" max="8378" width="8.5" style="9" customWidth="1"/>
    <col min="8379" max="8380" width="8.5" style="9" bestFit="1" customWidth="1"/>
    <col min="8381" max="8381" width="8.5" style="9" customWidth="1"/>
    <col min="8382" max="8383" width="10.375" style="9" bestFit="1" customWidth="1"/>
    <col min="8384" max="8384" width="10.375" style="9" customWidth="1"/>
    <col min="8385" max="8386" width="8.5" style="9" bestFit="1" customWidth="1"/>
    <col min="8387" max="8387" width="8.5" style="9" customWidth="1"/>
    <col min="8388" max="8389" width="8.5" style="9" bestFit="1" customWidth="1"/>
    <col min="8390" max="8390" width="8.5" style="9" customWidth="1"/>
    <col min="8391" max="8391" width="8.5" style="9" bestFit="1" customWidth="1"/>
    <col min="8392" max="8392" width="10.375" style="9" bestFit="1" customWidth="1"/>
    <col min="8393" max="8393" width="10.375" style="9" customWidth="1"/>
    <col min="8394" max="8395" width="10.375" style="9" bestFit="1" customWidth="1"/>
    <col min="8396" max="8396" width="10.375" style="9" customWidth="1"/>
    <col min="8397" max="8398" width="8.5" style="9" bestFit="1" customWidth="1"/>
    <col min="8399" max="8399" width="8.5" style="9" customWidth="1"/>
    <col min="8400" max="8400" width="7.625" style="9" bestFit="1" customWidth="1"/>
    <col min="8401" max="8401" width="8.5" style="9" bestFit="1" customWidth="1"/>
    <col min="8402" max="8402" width="8.5" style="9" customWidth="1"/>
    <col min="8403" max="8404" width="8.5" style="9" bestFit="1" customWidth="1"/>
    <col min="8405" max="8405" width="8.5" style="9" customWidth="1"/>
    <col min="8406" max="8406" width="7.625" style="9" bestFit="1" customWidth="1"/>
    <col min="8407" max="8407" width="8.5" style="9" bestFit="1" customWidth="1"/>
    <col min="8408" max="8408" width="8.5" style="9" customWidth="1"/>
    <col min="8409" max="8409" width="6.75" style="9" bestFit="1" customWidth="1"/>
    <col min="8410" max="8410" width="8.5" style="9" bestFit="1" customWidth="1"/>
    <col min="8411" max="8411" width="8.5" style="9" customWidth="1"/>
    <col min="8412" max="8412" width="7.625" style="9" bestFit="1" customWidth="1"/>
    <col min="8413" max="8413" width="8.5" style="9" bestFit="1" customWidth="1"/>
    <col min="8414" max="8414" width="8.5" style="9" customWidth="1"/>
    <col min="8415" max="8415" width="6.75" style="9" bestFit="1" customWidth="1"/>
    <col min="8416" max="8416" width="8.5" style="9" bestFit="1" customWidth="1"/>
    <col min="8417" max="8417" width="8.5" style="9" customWidth="1"/>
    <col min="8418" max="8418" width="8.5" style="9" bestFit="1" customWidth="1"/>
    <col min="8419" max="8419" width="10.375" style="9" bestFit="1" customWidth="1"/>
    <col min="8420" max="8420" width="8.5" style="9" bestFit="1" customWidth="1"/>
    <col min="8421" max="8617" width="7.875" style="9"/>
    <col min="8618" max="8618" width="11.375" style="9" customWidth="1"/>
    <col min="8619" max="8619" width="14.625" style="9" customWidth="1"/>
    <col min="8620" max="8621" width="11.25" style="9" customWidth="1"/>
    <col min="8622" max="8622" width="11.875" style="9" customWidth="1"/>
    <col min="8623" max="8623" width="13.25" style="9" customWidth="1"/>
    <col min="8624" max="8624" width="8.875" style="9" customWidth="1"/>
    <col min="8625" max="8625" width="9.375" style="9" customWidth="1"/>
    <col min="8626" max="8626" width="10.5" style="9" customWidth="1"/>
    <col min="8627" max="8627" width="8.125" style="9" customWidth="1"/>
    <col min="8628" max="8628" width="9.375" style="9" customWidth="1"/>
    <col min="8629" max="8629" width="11.125" style="9" customWidth="1"/>
    <col min="8630" max="8630" width="9.5" style="9" customWidth="1"/>
    <col min="8631" max="8631" width="10.375" style="9" customWidth="1"/>
    <col min="8632" max="8633" width="8.5" style="9" bestFit="1" customWidth="1"/>
    <col min="8634" max="8634" width="8.5" style="9" customWidth="1"/>
    <col min="8635" max="8636" width="8.5" style="9" bestFit="1" customWidth="1"/>
    <col min="8637" max="8637" width="8.5" style="9" customWidth="1"/>
    <col min="8638" max="8639" width="10.375" style="9" bestFit="1" customWidth="1"/>
    <col min="8640" max="8640" width="10.375" style="9" customWidth="1"/>
    <col min="8641" max="8642" width="8.5" style="9" bestFit="1" customWidth="1"/>
    <col min="8643" max="8643" width="8.5" style="9" customWidth="1"/>
    <col min="8644" max="8645" width="8.5" style="9" bestFit="1" customWidth="1"/>
    <col min="8646" max="8646" width="8.5" style="9" customWidth="1"/>
    <col min="8647" max="8647" width="8.5" style="9" bestFit="1" customWidth="1"/>
    <col min="8648" max="8648" width="10.375" style="9" bestFit="1" customWidth="1"/>
    <col min="8649" max="8649" width="10.375" style="9" customWidth="1"/>
    <col min="8650" max="8651" width="10.375" style="9" bestFit="1" customWidth="1"/>
    <col min="8652" max="8652" width="10.375" style="9" customWidth="1"/>
    <col min="8653" max="8654" width="8.5" style="9" bestFit="1" customWidth="1"/>
    <col min="8655" max="8655" width="8.5" style="9" customWidth="1"/>
    <col min="8656" max="8656" width="7.625" style="9" bestFit="1" customWidth="1"/>
    <col min="8657" max="8657" width="8.5" style="9" bestFit="1" customWidth="1"/>
    <col min="8658" max="8658" width="8.5" style="9" customWidth="1"/>
    <col min="8659" max="8660" width="8.5" style="9" bestFit="1" customWidth="1"/>
    <col min="8661" max="8661" width="8.5" style="9" customWidth="1"/>
    <col min="8662" max="8662" width="7.625" style="9" bestFit="1" customWidth="1"/>
    <col min="8663" max="8663" width="8.5" style="9" bestFit="1" customWidth="1"/>
    <col min="8664" max="8664" width="8.5" style="9" customWidth="1"/>
    <col min="8665" max="8665" width="6.75" style="9" bestFit="1" customWidth="1"/>
    <col min="8666" max="8666" width="8.5" style="9" bestFit="1" customWidth="1"/>
    <col min="8667" max="8667" width="8.5" style="9" customWidth="1"/>
    <col min="8668" max="8668" width="7.625" style="9" bestFit="1" customWidth="1"/>
    <col min="8669" max="8669" width="8.5" style="9" bestFit="1" customWidth="1"/>
    <col min="8670" max="8670" width="8.5" style="9" customWidth="1"/>
    <col min="8671" max="8671" width="6.75" style="9" bestFit="1" customWidth="1"/>
    <col min="8672" max="8672" width="8.5" style="9" bestFit="1" customWidth="1"/>
    <col min="8673" max="8673" width="8.5" style="9" customWidth="1"/>
    <col min="8674" max="8674" width="8.5" style="9" bestFit="1" customWidth="1"/>
    <col min="8675" max="8675" width="10.375" style="9" bestFit="1" customWidth="1"/>
    <col min="8676" max="8676" width="8.5" style="9" bestFit="1" customWidth="1"/>
    <col min="8677" max="8873" width="7.875" style="9"/>
    <col min="8874" max="8874" width="11.375" style="9" customWidth="1"/>
    <col min="8875" max="8875" width="14.625" style="9" customWidth="1"/>
    <col min="8876" max="8877" width="11.25" style="9" customWidth="1"/>
    <col min="8878" max="8878" width="11.875" style="9" customWidth="1"/>
    <col min="8879" max="8879" width="13.25" style="9" customWidth="1"/>
    <col min="8880" max="8880" width="8.875" style="9" customWidth="1"/>
    <col min="8881" max="8881" width="9.375" style="9" customWidth="1"/>
    <col min="8882" max="8882" width="10.5" style="9" customWidth="1"/>
    <col min="8883" max="8883" width="8.125" style="9" customWidth="1"/>
    <col min="8884" max="8884" width="9.375" style="9" customWidth="1"/>
    <col min="8885" max="8885" width="11.125" style="9" customWidth="1"/>
    <col min="8886" max="8886" width="9.5" style="9" customWidth="1"/>
    <col min="8887" max="8887" width="10.375" style="9" customWidth="1"/>
    <col min="8888" max="8889" width="8.5" style="9" bestFit="1" customWidth="1"/>
    <col min="8890" max="8890" width="8.5" style="9" customWidth="1"/>
    <col min="8891" max="8892" width="8.5" style="9" bestFit="1" customWidth="1"/>
    <col min="8893" max="8893" width="8.5" style="9" customWidth="1"/>
    <col min="8894" max="8895" width="10.375" style="9" bestFit="1" customWidth="1"/>
    <col min="8896" max="8896" width="10.375" style="9" customWidth="1"/>
    <col min="8897" max="8898" width="8.5" style="9" bestFit="1" customWidth="1"/>
    <col min="8899" max="8899" width="8.5" style="9" customWidth="1"/>
    <col min="8900" max="8901" width="8.5" style="9" bestFit="1" customWidth="1"/>
    <col min="8902" max="8902" width="8.5" style="9" customWidth="1"/>
    <col min="8903" max="8903" width="8.5" style="9" bestFit="1" customWidth="1"/>
    <col min="8904" max="8904" width="10.375" style="9" bestFit="1" customWidth="1"/>
    <col min="8905" max="8905" width="10.375" style="9" customWidth="1"/>
    <col min="8906" max="8907" width="10.375" style="9" bestFit="1" customWidth="1"/>
    <col min="8908" max="8908" width="10.375" style="9" customWidth="1"/>
    <col min="8909" max="8910" width="8.5" style="9" bestFit="1" customWidth="1"/>
    <col min="8911" max="8911" width="8.5" style="9" customWidth="1"/>
    <col min="8912" max="8912" width="7.625" style="9" bestFit="1" customWidth="1"/>
    <col min="8913" max="8913" width="8.5" style="9" bestFit="1" customWidth="1"/>
    <col min="8914" max="8914" width="8.5" style="9" customWidth="1"/>
    <col min="8915" max="8916" width="8.5" style="9" bestFit="1" customWidth="1"/>
    <col min="8917" max="8917" width="8.5" style="9" customWidth="1"/>
    <col min="8918" max="8918" width="7.625" style="9" bestFit="1" customWidth="1"/>
    <col min="8919" max="8919" width="8.5" style="9" bestFit="1" customWidth="1"/>
    <col min="8920" max="8920" width="8.5" style="9" customWidth="1"/>
    <col min="8921" max="8921" width="6.75" style="9" bestFit="1" customWidth="1"/>
    <col min="8922" max="8922" width="8.5" style="9" bestFit="1" customWidth="1"/>
    <col min="8923" max="8923" width="8.5" style="9" customWidth="1"/>
    <col min="8924" max="8924" width="7.625" style="9" bestFit="1" customWidth="1"/>
    <col min="8925" max="8925" width="8.5" style="9" bestFit="1" customWidth="1"/>
    <col min="8926" max="8926" width="8.5" style="9" customWidth="1"/>
    <col min="8927" max="8927" width="6.75" style="9" bestFit="1" customWidth="1"/>
    <col min="8928" max="8928" width="8.5" style="9" bestFit="1" customWidth="1"/>
    <col min="8929" max="8929" width="8.5" style="9" customWidth="1"/>
    <col min="8930" max="8930" width="8.5" style="9" bestFit="1" customWidth="1"/>
    <col min="8931" max="8931" width="10.375" style="9" bestFit="1" customWidth="1"/>
    <col min="8932" max="8932" width="8.5" style="9" bestFit="1" customWidth="1"/>
    <col min="8933" max="9129" width="7.875" style="9"/>
    <col min="9130" max="9130" width="11.375" style="9" customWidth="1"/>
    <col min="9131" max="9131" width="14.625" style="9" customWidth="1"/>
    <col min="9132" max="9133" width="11.25" style="9" customWidth="1"/>
    <col min="9134" max="9134" width="11.875" style="9" customWidth="1"/>
    <col min="9135" max="9135" width="13.25" style="9" customWidth="1"/>
    <col min="9136" max="9136" width="8.875" style="9" customWidth="1"/>
    <col min="9137" max="9137" width="9.375" style="9" customWidth="1"/>
    <col min="9138" max="9138" width="10.5" style="9" customWidth="1"/>
    <col min="9139" max="9139" width="8.125" style="9" customWidth="1"/>
    <col min="9140" max="9140" width="9.375" style="9" customWidth="1"/>
    <col min="9141" max="9141" width="11.125" style="9" customWidth="1"/>
    <col min="9142" max="9142" width="9.5" style="9" customWidth="1"/>
    <col min="9143" max="9143" width="10.375" style="9" customWidth="1"/>
    <col min="9144" max="9145" width="8.5" style="9" bestFit="1" customWidth="1"/>
    <col min="9146" max="9146" width="8.5" style="9" customWidth="1"/>
    <col min="9147" max="9148" width="8.5" style="9" bestFit="1" customWidth="1"/>
    <col min="9149" max="9149" width="8.5" style="9" customWidth="1"/>
    <col min="9150" max="9151" width="10.375" style="9" bestFit="1" customWidth="1"/>
    <col min="9152" max="9152" width="10.375" style="9" customWidth="1"/>
    <col min="9153" max="9154" width="8.5" style="9" bestFit="1" customWidth="1"/>
    <col min="9155" max="9155" width="8.5" style="9" customWidth="1"/>
    <col min="9156" max="9157" width="8.5" style="9" bestFit="1" customWidth="1"/>
    <col min="9158" max="9158" width="8.5" style="9" customWidth="1"/>
    <col min="9159" max="9159" width="8.5" style="9" bestFit="1" customWidth="1"/>
    <col min="9160" max="9160" width="10.375" style="9" bestFit="1" customWidth="1"/>
    <col min="9161" max="9161" width="10.375" style="9" customWidth="1"/>
    <col min="9162" max="9163" width="10.375" style="9" bestFit="1" customWidth="1"/>
    <col min="9164" max="9164" width="10.375" style="9" customWidth="1"/>
    <col min="9165" max="9166" width="8.5" style="9" bestFit="1" customWidth="1"/>
    <col min="9167" max="9167" width="8.5" style="9" customWidth="1"/>
    <col min="9168" max="9168" width="7.625" style="9" bestFit="1" customWidth="1"/>
    <col min="9169" max="9169" width="8.5" style="9" bestFit="1" customWidth="1"/>
    <col min="9170" max="9170" width="8.5" style="9" customWidth="1"/>
    <col min="9171" max="9172" width="8.5" style="9" bestFit="1" customWidth="1"/>
    <col min="9173" max="9173" width="8.5" style="9" customWidth="1"/>
    <col min="9174" max="9174" width="7.625" style="9" bestFit="1" customWidth="1"/>
    <col min="9175" max="9175" width="8.5" style="9" bestFit="1" customWidth="1"/>
    <col min="9176" max="9176" width="8.5" style="9" customWidth="1"/>
    <col min="9177" max="9177" width="6.75" style="9" bestFit="1" customWidth="1"/>
    <col min="9178" max="9178" width="8.5" style="9" bestFit="1" customWidth="1"/>
    <col min="9179" max="9179" width="8.5" style="9" customWidth="1"/>
    <col min="9180" max="9180" width="7.625" style="9" bestFit="1" customWidth="1"/>
    <col min="9181" max="9181" width="8.5" style="9" bestFit="1" customWidth="1"/>
    <col min="9182" max="9182" width="8.5" style="9" customWidth="1"/>
    <col min="9183" max="9183" width="6.75" style="9" bestFit="1" customWidth="1"/>
    <col min="9184" max="9184" width="8.5" style="9" bestFit="1" customWidth="1"/>
    <col min="9185" max="9185" width="8.5" style="9" customWidth="1"/>
    <col min="9186" max="9186" width="8.5" style="9" bestFit="1" customWidth="1"/>
    <col min="9187" max="9187" width="10.375" style="9" bestFit="1" customWidth="1"/>
    <col min="9188" max="9188" width="8.5" style="9" bestFit="1" customWidth="1"/>
    <col min="9189" max="9385" width="7.875" style="9"/>
    <col min="9386" max="9386" width="11.375" style="9" customWidth="1"/>
    <col min="9387" max="9387" width="14.625" style="9" customWidth="1"/>
    <col min="9388" max="9389" width="11.25" style="9" customWidth="1"/>
    <col min="9390" max="9390" width="11.875" style="9" customWidth="1"/>
    <col min="9391" max="9391" width="13.25" style="9" customWidth="1"/>
    <col min="9392" max="9392" width="8.875" style="9" customWidth="1"/>
    <col min="9393" max="9393" width="9.375" style="9" customWidth="1"/>
    <col min="9394" max="9394" width="10.5" style="9" customWidth="1"/>
    <col min="9395" max="9395" width="8.125" style="9" customWidth="1"/>
    <col min="9396" max="9396" width="9.375" style="9" customWidth="1"/>
    <col min="9397" max="9397" width="11.125" style="9" customWidth="1"/>
    <col min="9398" max="9398" width="9.5" style="9" customWidth="1"/>
    <col min="9399" max="9399" width="10.375" style="9" customWidth="1"/>
    <col min="9400" max="9401" width="8.5" style="9" bestFit="1" customWidth="1"/>
    <col min="9402" max="9402" width="8.5" style="9" customWidth="1"/>
    <col min="9403" max="9404" width="8.5" style="9" bestFit="1" customWidth="1"/>
    <col min="9405" max="9405" width="8.5" style="9" customWidth="1"/>
    <col min="9406" max="9407" width="10.375" style="9" bestFit="1" customWidth="1"/>
    <col min="9408" max="9408" width="10.375" style="9" customWidth="1"/>
    <col min="9409" max="9410" width="8.5" style="9" bestFit="1" customWidth="1"/>
    <col min="9411" max="9411" width="8.5" style="9" customWidth="1"/>
    <col min="9412" max="9413" width="8.5" style="9" bestFit="1" customWidth="1"/>
    <col min="9414" max="9414" width="8.5" style="9" customWidth="1"/>
    <col min="9415" max="9415" width="8.5" style="9" bestFit="1" customWidth="1"/>
    <col min="9416" max="9416" width="10.375" style="9" bestFit="1" customWidth="1"/>
    <col min="9417" max="9417" width="10.375" style="9" customWidth="1"/>
    <col min="9418" max="9419" width="10.375" style="9" bestFit="1" customWidth="1"/>
    <col min="9420" max="9420" width="10.375" style="9" customWidth="1"/>
    <col min="9421" max="9422" width="8.5" style="9" bestFit="1" customWidth="1"/>
    <col min="9423" max="9423" width="8.5" style="9" customWidth="1"/>
    <col min="9424" max="9424" width="7.625" style="9" bestFit="1" customWidth="1"/>
    <col min="9425" max="9425" width="8.5" style="9" bestFit="1" customWidth="1"/>
    <col min="9426" max="9426" width="8.5" style="9" customWidth="1"/>
    <col min="9427" max="9428" width="8.5" style="9" bestFit="1" customWidth="1"/>
    <col min="9429" max="9429" width="8.5" style="9" customWidth="1"/>
    <col min="9430" max="9430" width="7.625" style="9" bestFit="1" customWidth="1"/>
    <col min="9431" max="9431" width="8.5" style="9" bestFit="1" customWidth="1"/>
    <col min="9432" max="9432" width="8.5" style="9" customWidth="1"/>
    <col min="9433" max="9433" width="6.75" style="9" bestFit="1" customWidth="1"/>
    <col min="9434" max="9434" width="8.5" style="9" bestFit="1" customWidth="1"/>
    <col min="9435" max="9435" width="8.5" style="9" customWidth="1"/>
    <col min="9436" max="9436" width="7.625" style="9" bestFit="1" customWidth="1"/>
    <col min="9437" max="9437" width="8.5" style="9" bestFit="1" customWidth="1"/>
    <col min="9438" max="9438" width="8.5" style="9" customWidth="1"/>
    <col min="9439" max="9439" width="6.75" style="9" bestFit="1" customWidth="1"/>
    <col min="9440" max="9440" width="8.5" style="9" bestFit="1" customWidth="1"/>
    <col min="9441" max="9441" width="8.5" style="9" customWidth="1"/>
    <col min="9442" max="9442" width="8.5" style="9" bestFit="1" customWidth="1"/>
    <col min="9443" max="9443" width="10.375" style="9" bestFit="1" customWidth="1"/>
    <col min="9444" max="9444" width="8.5" style="9" bestFit="1" customWidth="1"/>
    <col min="9445" max="9641" width="7.875" style="9"/>
    <col min="9642" max="9642" width="11.375" style="9" customWidth="1"/>
    <col min="9643" max="9643" width="14.625" style="9" customWidth="1"/>
    <col min="9644" max="9645" width="11.25" style="9" customWidth="1"/>
    <col min="9646" max="9646" width="11.875" style="9" customWidth="1"/>
    <col min="9647" max="9647" width="13.25" style="9" customWidth="1"/>
    <col min="9648" max="9648" width="8.875" style="9" customWidth="1"/>
    <col min="9649" max="9649" width="9.375" style="9" customWidth="1"/>
    <col min="9650" max="9650" width="10.5" style="9" customWidth="1"/>
    <col min="9651" max="9651" width="8.125" style="9" customWidth="1"/>
    <col min="9652" max="9652" width="9.375" style="9" customWidth="1"/>
    <col min="9653" max="9653" width="11.125" style="9" customWidth="1"/>
    <col min="9654" max="9654" width="9.5" style="9" customWidth="1"/>
    <col min="9655" max="9655" width="10.375" style="9" customWidth="1"/>
    <col min="9656" max="9657" width="8.5" style="9" bestFit="1" customWidth="1"/>
    <col min="9658" max="9658" width="8.5" style="9" customWidth="1"/>
    <col min="9659" max="9660" width="8.5" style="9" bestFit="1" customWidth="1"/>
    <col min="9661" max="9661" width="8.5" style="9" customWidth="1"/>
    <col min="9662" max="9663" width="10.375" style="9" bestFit="1" customWidth="1"/>
    <col min="9664" max="9664" width="10.375" style="9" customWidth="1"/>
    <col min="9665" max="9666" width="8.5" style="9" bestFit="1" customWidth="1"/>
    <col min="9667" max="9667" width="8.5" style="9" customWidth="1"/>
    <col min="9668" max="9669" width="8.5" style="9" bestFit="1" customWidth="1"/>
    <col min="9670" max="9670" width="8.5" style="9" customWidth="1"/>
    <col min="9671" max="9671" width="8.5" style="9" bestFit="1" customWidth="1"/>
    <col min="9672" max="9672" width="10.375" style="9" bestFit="1" customWidth="1"/>
    <col min="9673" max="9673" width="10.375" style="9" customWidth="1"/>
    <col min="9674" max="9675" width="10.375" style="9" bestFit="1" customWidth="1"/>
    <col min="9676" max="9676" width="10.375" style="9" customWidth="1"/>
    <col min="9677" max="9678" width="8.5" style="9" bestFit="1" customWidth="1"/>
    <col min="9679" max="9679" width="8.5" style="9" customWidth="1"/>
    <col min="9680" max="9680" width="7.625" style="9" bestFit="1" customWidth="1"/>
    <col min="9681" max="9681" width="8.5" style="9" bestFit="1" customWidth="1"/>
    <col min="9682" max="9682" width="8.5" style="9" customWidth="1"/>
    <col min="9683" max="9684" width="8.5" style="9" bestFit="1" customWidth="1"/>
    <col min="9685" max="9685" width="8.5" style="9" customWidth="1"/>
    <col min="9686" max="9686" width="7.625" style="9" bestFit="1" customWidth="1"/>
    <col min="9687" max="9687" width="8.5" style="9" bestFit="1" customWidth="1"/>
    <col min="9688" max="9688" width="8.5" style="9" customWidth="1"/>
    <col min="9689" max="9689" width="6.75" style="9" bestFit="1" customWidth="1"/>
    <col min="9690" max="9690" width="8.5" style="9" bestFit="1" customWidth="1"/>
    <col min="9691" max="9691" width="8.5" style="9" customWidth="1"/>
    <col min="9692" max="9692" width="7.625" style="9" bestFit="1" customWidth="1"/>
    <col min="9693" max="9693" width="8.5" style="9" bestFit="1" customWidth="1"/>
    <col min="9694" max="9694" width="8.5" style="9" customWidth="1"/>
    <col min="9695" max="9695" width="6.75" style="9" bestFit="1" customWidth="1"/>
    <col min="9696" max="9696" width="8.5" style="9" bestFit="1" customWidth="1"/>
    <col min="9697" max="9697" width="8.5" style="9" customWidth="1"/>
    <col min="9698" max="9698" width="8.5" style="9" bestFit="1" customWidth="1"/>
    <col min="9699" max="9699" width="10.375" style="9" bestFit="1" customWidth="1"/>
    <col min="9700" max="9700" width="8.5" style="9" bestFit="1" customWidth="1"/>
    <col min="9701" max="9897" width="7.875" style="9"/>
    <col min="9898" max="9898" width="11.375" style="9" customWidth="1"/>
    <col min="9899" max="9899" width="14.625" style="9" customWidth="1"/>
    <col min="9900" max="9901" width="11.25" style="9" customWidth="1"/>
    <col min="9902" max="9902" width="11.875" style="9" customWidth="1"/>
    <col min="9903" max="9903" width="13.25" style="9" customWidth="1"/>
    <col min="9904" max="9904" width="8.875" style="9" customWidth="1"/>
    <col min="9905" max="9905" width="9.375" style="9" customWidth="1"/>
    <col min="9906" max="9906" width="10.5" style="9" customWidth="1"/>
    <col min="9907" max="9907" width="8.125" style="9" customWidth="1"/>
    <col min="9908" max="9908" width="9.375" style="9" customWidth="1"/>
    <col min="9909" max="9909" width="11.125" style="9" customWidth="1"/>
    <col min="9910" max="9910" width="9.5" style="9" customWidth="1"/>
    <col min="9911" max="9911" width="10.375" style="9" customWidth="1"/>
    <col min="9912" max="9913" width="8.5" style="9" bestFit="1" customWidth="1"/>
    <col min="9914" max="9914" width="8.5" style="9" customWidth="1"/>
    <col min="9915" max="9916" width="8.5" style="9" bestFit="1" customWidth="1"/>
    <col min="9917" max="9917" width="8.5" style="9" customWidth="1"/>
    <col min="9918" max="9919" width="10.375" style="9" bestFit="1" customWidth="1"/>
    <col min="9920" max="9920" width="10.375" style="9" customWidth="1"/>
    <col min="9921" max="9922" width="8.5" style="9" bestFit="1" customWidth="1"/>
    <col min="9923" max="9923" width="8.5" style="9" customWidth="1"/>
    <col min="9924" max="9925" width="8.5" style="9" bestFit="1" customWidth="1"/>
    <col min="9926" max="9926" width="8.5" style="9" customWidth="1"/>
    <col min="9927" max="9927" width="8.5" style="9" bestFit="1" customWidth="1"/>
    <col min="9928" max="9928" width="10.375" style="9" bestFit="1" customWidth="1"/>
    <col min="9929" max="9929" width="10.375" style="9" customWidth="1"/>
    <col min="9930" max="9931" width="10.375" style="9" bestFit="1" customWidth="1"/>
    <col min="9932" max="9932" width="10.375" style="9" customWidth="1"/>
    <col min="9933" max="9934" width="8.5" style="9" bestFit="1" customWidth="1"/>
    <col min="9935" max="9935" width="8.5" style="9" customWidth="1"/>
    <col min="9936" max="9936" width="7.625" style="9" bestFit="1" customWidth="1"/>
    <col min="9937" max="9937" width="8.5" style="9" bestFit="1" customWidth="1"/>
    <col min="9938" max="9938" width="8.5" style="9" customWidth="1"/>
    <col min="9939" max="9940" width="8.5" style="9" bestFit="1" customWidth="1"/>
    <col min="9941" max="9941" width="8.5" style="9" customWidth="1"/>
    <col min="9942" max="9942" width="7.625" style="9" bestFit="1" customWidth="1"/>
    <col min="9943" max="9943" width="8.5" style="9" bestFit="1" customWidth="1"/>
    <col min="9944" max="9944" width="8.5" style="9" customWidth="1"/>
    <col min="9945" max="9945" width="6.75" style="9" bestFit="1" customWidth="1"/>
    <col min="9946" max="9946" width="8.5" style="9" bestFit="1" customWidth="1"/>
    <col min="9947" max="9947" width="8.5" style="9" customWidth="1"/>
    <col min="9948" max="9948" width="7.625" style="9" bestFit="1" customWidth="1"/>
    <col min="9949" max="9949" width="8.5" style="9" bestFit="1" customWidth="1"/>
    <col min="9950" max="9950" width="8.5" style="9" customWidth="1"/>
    <col min="9951" max="9951" width="6.75" style="9" bestFit="1" customWidth="1"/>
    <col min="9952" max="9952" width="8.5" style="9" bestFit="1" customWidth="1"/>
    <col min="9953" max="9953" width="8.5" style="9" customWidth="1"/>
    <col min="9954" max="9954" width="8.5" style="9" bestFit="1" customWidth="1"/>
    <col min="9955" max="9955" width="10.375" style="9" bestFit="1" customWidth="1"/>
    <col min="9956" max="9956" width="8.5" style="9" bestFit="1" customWidth="1"/>
    <col min="9957" max="10153" width="7.875" style="9"/>
    <col min="10154" max="10154" width="11.375" style="9" customWidth="1"/>
    <col min="10155" max="10155" width="14.625" style="9" customWidth="1"/>
    <col min="10156" max="10157" width="11.25" style="9" customWidth="1"/>
    <col min="10158" max="10158" width="11.875" style="9" customWidth="1"/>
    <col min="10159" max="10159" width="13.25" style="9" customWidth="1"/>
    <col min="10160" max="10160" width="8.875" style="9" customWidth="1"/>
    <col min="10161" max="10161" width="9.375" style="9" customWidth="1"/>
    <col min="10162" max="10162" width="10.5" style="9" customWidth="1"/>
    <col min="10163" max="10163" width="8.125" style="9" customWidth="1"/>
    <col min="10164" max="10164" width="9.375" style="9" customWidth="1"/>
    <col min="10165" max="10165" width="11.125" style="9" customWidth="1"/>
    <col min="10166" max="10166" width="9.5" style="9" customWidth="1"/>
    <col min="10167" max="10167" width="10.375" style="9" customWidth="1"/>
    <col min="10168" max="10169" width="8.5" style="9" bestFit="1" customWidth="1"/>
    <col min="10170" max="10170" width="8.5" style="9" customWidth="1"/>
    <col min="10171" max="10172" width="8.5" style="9" bestFit="1" customWidth="1"/>
    <col min="10173" max="10173" width="8.5" style="9" customWidth="1"/>
    <col min="10174" max="10175" width="10.375" style="9" bestFit="1" customWidth="1"/>
    <col min="10176" max="10176" width="10.375" style="9" customWidth="1"/>
    <col min="10177" max="10178" width="8.5" style="9" bestFit="1" customWidth="1"/>
    <col min="10179" max="10179" width="8.5" style="9" customWidth="1"/>
    <col min="10180" max="10181" width="8.5" style="9" bestFit="1" customWidth="1"/>
    <col min="10182" max="10182" width="8.5" style="9" customWidth="1"/>
    <col min="10183" max="10183" width="8.5" style="9" bestFit="1" customWidth="1"/>
    <col min="10184" max="10184" width="10.375" style="9" bestFit="1" customWidth="1"/>
    <col min="10185" max="10185" width="10.375" style="9" customWidth="1"/>
    <col min="10186" max="10187" width="10.375" style="9" bestFit="1" customWidth="1"/>
    <col min="10188" max="10188" width="10.375" style="9" customWidth="1"/>
    <col min="10189" max="10190" width="8.5" style="9" bestFit="1" customWidth="1"/>
    <col min="10191" max="10191" width="8.5" style="9" customWidth="1"/>
    <col min="10192" max="10192" width="7.625" style="9" bestFit="1" customWidth="1"/>
    <col min="10193" max="10193" width="8.5" style="9" bestFit="1" customWidth="1"/>
    <col min="10194" max="10194" width="8.5" style="9" customWidth="1"/>
    <col min="10195" max="10196" width="8.5" style="9" bestFit="1" customWidth="1"/>
    <col min="10197" max="10197" width="8.5" style="9" customWidth="1"/>
    <col min="10198" max="10198" width="7.625" style="9" bestFit="1" customWidth="1"/>
    <col min="10199" max="10199" width="8.5" style="9" bestFit="1" customWidth="1"/>
    <col min="10200" max="10200" width="8.5" style="9" customWidth="1"/>
    <col min="10201" max="10201" width="6.75" style="9" bestFit="1" customWidth="1"/>
    <col min="10202" max="10202" width="8.5" style="9" bestFit="1" customWidth="1"/>
    <col min="10203" max="10203" width="8.5" style="9" customWidth="1"/>
    <col min="10204" max="10204" width="7.625" style="9" bestFit="1" customWidth="1"/>
    <col min="10205" max="10205" width="8.5" style="9" bestFit="1" customWidth="1"/>
    <col min="10206" max="10206" width="8.5" style="9" customWidth="1"/>
    <col min="10207" max="10207" width="6.75" style="9" bestFit="1" customWidth="1"/>
    <col min="10208" max="10208" width="8.5" style="9" bestFit="1" customWidth="1"/>
    <col min="10209" max="10209" width="8.5" style="9" customWidth="1"/>
    <col min="10210" max="10210" width="8.5" style="9" bestFit="1" customWidth="1"/>
    <col min="10211" max="10211" width="10.375" style="9" bestFit="1" customWidth="1"/>
    <col min="10212" max="10212" width="8.5" style="9" bestFit="1" customWidth="1"/>
    <col min="10213" max="10409" width="7.875" style="9"/>
    <col min="10410" max="10410" width="11.375" style="9" customWidth="1"/>
    <col min="10411" max="10411" width="14.625" style="9" customWidth="1"/>
    <col min="10412" max="10413" width="11.25" style="9" customWidth="1"/>
    <col min="10414" max="10414" width="11.875" style="9" customWidth="1"/>
    <col min="10415" max="10415" width="13.25" style="9" customWidth="1"/>
    <col min="10416" max="10416" width="8.875" style="9" customWidth="1"/>
    <col min="10417" max="10417" width="9.375" style="9" customWidth="1"/>
    <col min="10418" max="10418" width="10.5" style="9" customWidth="1"/>
    <col min="10419" max="10419" width="8.125" style="9" customWidth="1"/>
    <col min="10420" max="10420" width="9.375" style="9" customWidth="1"/>
    <col min="10421" max="10421" width="11.125" style="9" customWidth="1"/>
    <col min="10422" max="10422" width="9.5" style="9" customWidth="1"/>
    <col min="10423" max="10423" width="10.375" style="9" customWidth="1"/>
    <col min="10424" max="10425" width="8.5" style="9" bestFit="1" customWidth="1"/>
    <col min="10426" max="10426" width="8.5" style="9" customWidth="1"/>
    <col min="10427" max="10428" width="8.5" style="9" bestFit="1" customWidth="1"/>
    <col min="10429" max="10429" width="8.5" style="9" customWidth="1"/>
    <col min="10430" max="10431" width="10.375" style="9" bestFit="1" customWidth="1"/>
    <col min="10432" max="10432" width="10.375" style="9" customWidth="1"/>
    <col min="10433" max="10434" width="8.5" style="9" bestFit="1" customWidth="1"/>
    <col min="10435" max="10435" width="8.5" style="9" customWidth="1"/>
    <col min="10436" max="10437" width="8.5" style="9" bestFit="1" customWidth="1"/>
    <col min="10438" max="10438" width="8.5" style="9" customWidth="1"/>
    <col min="10439" max="10439" width="8.5" style="9" bestFit="1" customWidth="1"/>
    <col min="10440" max="10440" width="10.375" style="9" bestFit="1" customWidth="1"/>
    <col min="10441" max="10441" width="10.375" style="9" customWidth="1"/>
    <col min="10442" max="10443" width="10.375" style="9" bestFit="1" customWidth="1"/>
    <col min="10444" max="10444" width="10.375" style="9" customWidth="1"/>
    <col min="10445" max="10446" width="8.5" style="9" bestFit="1" customWidth="1"/>
    <col min="10447" max="10447" width="8.5" style="9" customWidth="1"/>
    <col min="10448" max="10448" width="7.625" style="9" bestFit="1" customWidth="1"/>
    <col min="10449" max="10449" width="8.5" style="9" bestFit="1" customWidth="1"/>
    <col min="10450" max="10450" width="8.5" style="9" customWidth="1"/>
    <col min="10451" max="10452" width="8.5" style="9" bestFit="1" customWidth="1"/>
    <col min="10453" max="10453" width="8.5" style="9" customWidth="1"/>
    <col min="10454" max="10454" width="7.625" style="9" bestFit="1" customWidth="1"/>
    <col min="10455" max="10455" width="8.5" style="9" bestFit="1" customWidth="1"/>
    <col min="10456" max="10456" width="8.5" style="9" customWidth="1"/>
    <col min="10457" max="10457" width="6.75" style="9" bestFit="1" customWidth="1"/>
    <col min="10458" max="10458" width="8.5" style="9" bestFit="1" customWidth="1"/>
    <col min="10459" max="10459" width="8.5" style="9" customWidth="1"/>
    <col min="10460" max="10460" width="7.625" style="9" bestFit="1" customWidth="1"/>
    <col min="10461" max="10461" width="8.5" style="9" bestFit="1" customWidth="1"/>
    <col min="10462" max="10462" width="8.5" style="9" customWidth="1"/>
    <col min="10463" max="10463" width="6.75" style="9" bestFit="1" customWidth="1"/>
    <col min="10464" max="10464" width="8.5" style="9" bestFit="1" customWidth="1"/>
    <col min="10465" max="10465" width="8.5" style="9" customWidth="1"/>
    <col min="10466" max="10466" width="8.5" style="9" bestFit="1" customWidth="1"/>
    <col min="10467" max="10467" width="10.375" style="9" bestFit="1" customWidth="1"/>
    <col min="10468" max="10468" width="8.5" style="9" bestFit="1" customWidth="1"/>
    <col min="10469" max="10665" width="7.875" style="9"/>
    <col min="10666" max="10666" width="11.375" style="9" customWidth="1"/>
    <col min="10667" max="10667" width="14.625" style="9" customWidth="1"/>
    <col min="10668" max="10669" width="11.25" style="9" customWidth="1"/>
    <col min="10670" max="10670" width="11.875" style="9" customWidth="1"/>
    <col min="10671" max="10671" width="13.25" style="9" customWidth="1"/>
    <col min="10672" max="10672" width="8.875" style="9" customWidth="1"/>
    <col min="10673" max="10673" width="9.375" style="9" customWidth="1"/>
    <col min="10674" max="10674" width="10.5" style="9" customWidth="1"/>
    <col min="10675" max="10675" width="8.125" style="9" customWidth="1"/>
    <col min="10676" max="10676" width="9.375" style="9" customWidth="1"/>
    <col min="10677" max="10677" width="11.125" style="9" customWidth="1"/>
    <col min="10678" max="10678" width="9.5" style="9" customWidth="1"/>
    <col min="10679" max="10679" width="10.375" style="9" customWidth="1"/>
    <col min="10680" max="10681" width="8.5" style="9" bestFit="1" customWidth="1"/>
    <col min="10682" max="10682" width="8.5" style="9" customWidth="1"/>
    <col min="10683" max="10684" width="8.5" style="9" bestFit="1" customWidth="1"/>
    <col min="10685" max="10685" width="8.5" style="9" customWidth="1"/>
    <col min="10686" max="10687" width="10.375" style="9" bestFit="1" customWidth="1"/>
    <col min="10688" max="10688" width="10.375" style="9" customWidth="1"/>
    <col min="10689" max="10690" width="8.5" style="9" bestFit="1" customWidth="1"/>
    <col min="10691" max="10691" width="8.5" style="9" customWidth="1"/>
    <col min="10692" max="10693" width="8.5" style="9" bestFit="1" customWidth="1"/>
    <col min="10694" max="10694" width="8.5" style="9" customWidth="1"/>
    <col min="10695" max="10695" width="8.5" style="9" bestFit="1" customWidth="1"/>
    <col min="10696" max="10696" width="10.375" style="9" bestFit="1" customWidth="1"/>
    <col min="10697" max="10697" width="10.375" style="9" customWidth="1"/>
    <col min="10698" max="10699" width="10.375" style="9" bestFit="1" customWidth="1"/>
    <col min="10700" max="10700" width="10.375" style="9" customWidth="1"/>
    <col min="10701" max="10702" width="8.5" style="9" bestFit="1" customWidth="1"/>
    <col min="10703" max="10703" width="8.5" style="9" customWidth="1"/>
    <col min="10704" max="10704" width="7.625" style="9" bestFit="1" customWidth="1"/>
    <col min="10705" max="10705" width="8.5" style="9" bestFit="1" customWidth="1"/>
    <col min="10706" max="10706" width="8.5" style="9" customWidth="1"/>
    <col min="10707" max="10708" width="8.5" style="9" bestFit="1" customWidth="1"/>
    <col min="10709" max="10709" width="8.5" style="9" customWidth="1"/>
    <col min="10710" max="10710" width="7.625" style="9" bestFit="1" customWidth="1"/>
    <col min="10711" max="10711" width="8.5" style="9" bestFit="1" customWidth="1"/>
    <col min="10712" max="10712" width="8.5" style="9" customWidth="1"/>
    <col min="10713" max="10713" width="6.75" style="9" bestFit="1" customWidth="1"/>
    <col min="10714" max="10714" width="8.5" style="9" bestFit="1" customWidth="1"/>
    <col min="10715" max="10715" width="8.5" style="9" customWidth="1"/>
    <col min="10716" max="10716" width="7.625" style="9" bestFit="1" customWidth="1"/>
    <col min="10717" max="10717" width="8.5" style="9" bestFit="1" customWidth="1"/>
    <col min="10718" max="10718" width="8.5" style="9" customWidth="1"/>
    <col min="10719" max="10719" width="6.75" style="9" bestFit="1" customWidth="1"/>
    <col min="10720" max="10720" width="8.5" style="9" bestFit="1" customWidth="1"/>
    <col min="10721" max="10721" width="8.5" style="9" customWidth="1"/>
    <col min="10722" max="10722" width="8.5" style="9" bestFit="1" customWidth="1"/>
    <col min="10723" max="10723" width="10.375" style="9" bestFit="1" customWidth="1"/>
    <col min="10724" max="10724" width="8.5" style="9" bestFit="1" customWidth="1"/>
    <col min="10725" max="10921" width="7.875" style="9"/>
    <col min="10922" max="10922" width="11.375" style="9" customWidth="1"/>
    <col min="10923" max="10923" width="14.625" style="9" customWidth="1"/>
    <col min="10924" max="10925" width="11.25" style="9" customWidth="1"/>
    <col min="10926" max="10926" width="11.875" style="9" customWidth="1"/>
    <col min="10927" max="10927" width="13.25" style="9" customWidth="1"/>
    <col min="10928" max="10928" width="8.875" style="9" customWidth="1"/>
    <col min="10929" max="10929" width="9.375" style="9" customWidth="1"/>
    <col min="10930" max="10930" width="10.5" style="9" customWidth="1"/>
    <col min="10931" max="10931" width="8.125" style="9" customWidth="1"/>
    <col min="10932" max="10932" width="9.375" style="9" customWidth="1"/>
    <col min="10933" max="10933" width="11.125" style="9" customWidth="1"/>
    <col min="10934" max="10934" width="9.5" style="9" customWidth="1"/>
    <col min="10935" max="10935" width="10.375" style="9" customWidth="1"/>
    <col min="10936" max="10937" width="8.5" style="9" bestFit="1" customWidth="1"/>
    <col min="10938" max="10938" width="8.5" style="9" customWidth="1"/>
    <col min="10939" max="10940" width="8.5" style="9" bestFit="1" customWidth="1"/>
    <col min="10941" max="10941" width="8.5" style="9" customWidth="1"/>
    <col min="10942" max="10943" width="10.375" style="9" bestFit="1" customWidth="1"/>
    <col min="10944" max="10944" width="10.375" style="9" customWidth="1"/>
    <col min="10945" max="10946" width="8.5" style="9" bestFit="1" customWidth="1"/>
    <col min="10947" max="10947" width="8.5" style="9" customWidth="1"/>
    <col min="10948" max="10949" width="8.5" style="9" bestFit="1" customWidth="1"/>
    <col min="10950" max="10950" width="8.5" style="9" customWidth="1"/>
    <col min="10951" max="10951" width="8.5" style="9" bestFit="1" customWidth="1"/>
    <col min="10952" max="10952" width="10.375" style="9" bestFit="1" customWidth="1"/>
    <col min="10953" max="10953" width="10.375" style="9" customWidth="1"/>
    <col min="10954" max="10955" width="10.375" style="9" bestFit="1" customWidth="1"/>
    <col min="10956" max="10956" width="10.375" style="9" customWidth="1"/>
    <col min="10957" max="10958" width="8.5" style="9" bestFit="1" customWidth="1"/>
    <col min="10959" max="10959" width="8.5" style="9" customWidth="1"/>
    <col min="10960" max="10960" width="7.625" style="9" bestFit="1" customWidth="1"/>
    <col min="10961" max="10961" width="8.5" style="9" bestFit="1" customWidth="1"/>
    <col min="10962" max="10962" width="8.5" style="9" customWidth="1"/>
    <col min="10963" max="10964" width="8.5" style="9" bestFit="1" customWidth="1"/>
    <col min="10965" max="10965" width="8.5" style="9" customWidth="1"/>
    <col min="10966" max="10966" width="7.625" style="9" bestFit="1" customWidth="1"/>
    <col min="10967" max="10967" width="8.5" style="9" bestFit="1" customWidth="1"/>
    <col min="10968" max="10968" width="8.5" style="9" customWidth="1"/>
    <col min="10969" max="10969" width="6.75" style="9" bestFit="1" customWidth="1"/>
    <col min="10970" max="10970" width="8.5" style="9" bestFit="1" customWidth="1"/>
    <col min="10971" max="10971" width="8.5" style="9" customWidth="1"/>
    <col min="10972" max="10972" width="7.625" style="9" bestFit="1" customWidth="1"/>
    <col min="10973" max="10973" width="8.5" style="9" bestFit="1" customWidth="1"/>
    <col min="10974" max="10974" width="8.5" style="9" customWidth="1"/>
    <col min="10975" max="10975" width="6.75" style="9" bestFit="1" customWidth="1"/>
    <col min="10976" max="10976" width="8.5" style="9" bestFit="1" customWidth="1"/>
    <col min="10977" max="10977" width="8.5" style="9" customWidth="1"/>
    <col min="10978" max="10978" width="8.5" style="9" bestFit="1" customWidth="1"/>
    <col min="10979" max="10979" width="10.375" style="9" bestFit="1" customWidth="1"/>
    <col min="10980" max="10980" width="8.5" style="9" bestFit="1" customWidth="1"/>
    <col min="10981" max="11177" width="7.875" style="9"/>
    <col min="11178" max="11178" width="11.375" style="9" customWidth="1"/>
    <col min="11179" max="11179" width="14.625" style="9" customWidth="1"/>
    <col min="11180" max="11181" width="11.25" style="9" customWidth="1"/>
    <col min="11182" max="11182" width="11.875" style="9" customWidth="1"/>
    <col min="11183" max="11183" width="13.25" style="9" customWidth="1"/>
    <col min="11184" max="11184" width="8.875" style="9" customWidth="1"/>
    <col min="11185" max="11185" width="9.375" style="9" customWidth="1"/>
    <col min="11186" max="11186" width="10.5" style="9" customWidth="1"/>
    <col min="11187" max="11187" width="8.125" style="9" customWidth="1"/>
    <col min="11188" max="11188" width="9.375" style="9" customWidth="1"/>
    <col min="11189" max="11189" width="11.125" style="9" customWidth="1"/>
    <col min="11190" max="11190" width="9.5" style="9" customWidth="1"/>
    <col min="11191" max="11191" width="10.375" style="9" customWidth="1"/>
    <col min="11192" max="11193" width="8.5" style="9" bestFit="1" customWidth="1"/>
    <col min="11194" max="11194" width="8.5" style="9" customWidth="1"/>
    <col min="11195" max="11196" width="8.5" style="9" bestFit="1" customWidth="1"/>
    <col min="11197" max="11197" width="8.5" style="9" customWidth="1"/>
    <col min="11198" max="11199" width="10.375" style="9" bestFit="1" customWidth="1"/>
    <col min="11200" max="11200" width="10.375" style="9" customWidth="1"/>
    <col min="11201" max="11202" width="8.5" style="9" bestFit="1" customWidth="1"/>
    <col min="11203" max="11203" width="8.5" style="9" customWidth="1"/>
    <col min="11204" max="11205" width="8.5" style="9" bestFit="1" customWidth="1"/>
    <col min="11206" max="11206" width="8.5" style="9" customWidth="1"/>
    <col min="11207" max="11207" width="8.5" style="9" bestFit="1" customWidth="1"/>
    <col min="11208" max="11208" width="10.375" style="9" bestFit="1" customWidth="1"/>
    <col min="11209" max="11209" width="10.375" style="9" customWidth="1"/>
    <col min="11210" max="11211" width="10.375" style="9" bestFit="1" customWidth="1"/>
    <col min="11212" max="11212" width="10.375" style="9" customWidth="1"/>
    <col min="11213" max="11214" width="8.5" style="9" bestFit="1" customWidth="1"/>
    <col min="11215" max="11215" width="8.5" style="9" customWidth="1"/>
    <col min="11216" max="11216" width="7.625" style="9" bestFit="1" customWidth="1"/>
    <col min="11217" max="11217" width="8.5" style="9" bestFit="1" customWidth="1"/>
    <col min="11218" max="11218" width="8.5" style="9" customWidth="1"/>
    <col min="11219" max="11220" width="8.5" style="9" bestFit="1" customWidth="1"/>
    <col min="11221" max="11221" width="8.5" style="9" customWidth="1"/>
    <col min="11222" max="11222" width="7.625" style="9" bestFit="1" customWidth="1"/>
    <col min="11223" max="11223" width="8.5" style="9" bestFit="1" customWidth="1"/>
    <col min="11224" max="11224" width="8.5" style="9" customWidth="1"/>
    <col min="11225" max="11225" width="6.75" style="9" bestFit="1" customWidth="1"/>
    <col min="11226" max="11226" width="8.5" style="9" bestFit="1" customWidth="1"/>
    <col min="11227" max="11227" width="8.5" style="9" customWidth="1"/>
    <col min="11228" max="11228" width="7.625" style="9" bestFit="1" customWidth="1"/>
    <col min="11229" max="11229" width="8.5" style="9" bestFit="1" customWidth="1"/>
    <col min="11230" max="11230" width="8.5" style="9" customWidth="1"/>
    <col min="11231" max="11231" width="6.75" style="9" bestFit="1" customWidth="1"/>
    <col min="11232" max="11232" width="8.5" style="9" bestFit="1" customWidth="1"/>
    <col min="11233" max="11233" width="8.5" style="9" customWidth="1"/>
    <col min="11234" max="11234" width="8.5" style="9" bestFit="1" customWidth="1"/>
    <col min="11235" max="11235" width="10.375" style="9" bestFit="1" customWidth="1"/>
    <col min="11236" max="11236" width="8.5" style="9" bestFit="1" customWidth="1"/>
    <col min="11237" max="11433" width="7.875" style="9"/>
    <col min="11434" max="11434" width="11.375" style="9" customWidth="1"/>
    <col min="11435" max="11435" width="14.625" style="9" customWidth="1"/>
    <col min="11436" max="11437" width="11.25" style="9" customWidth="1"/>
    <col min="11438" max="11438" width="11.875" style="9" customWidth="1"/>
    <col min="11439" max="11439" width="13.25" style="9" customWidth="1"/>
    <col min="11440" max="11440" width="8.875" style="9" customWidth="1"/>
    <col min="11441" max="11441" width="9.375" style="9" customWidth="1"/>
    <col min="11442" max="11442" width="10.5" style="9" customWidth="1"/>
    <col min="11443" max="11443" width="8.125" style="9" customWidth="1"/>
    <col min="11444" max="11444" width="9.375" style="9" customWidth="1"/>
    <col min="11445" max="11445" width="11.125" style="9" customWidth="1"/>
    <col min="11446" max="11446" width="9.5" style="9" customWidth="1"/>
    <col min="11447" max="11447" width="10.375" style="9" customWidth="1"/>
    <col min="11448" max="11449" width="8.5" style="9" bestFit="1" customWidth="1"/>
    <col min="11450" max="11450" width="8.5" style="9" customWidth="1"/>
    <col min="11451" max="11452" width="8.5" style="9" bestFit="1" customWidth="1"/>
    <col min="11453" max="11453" width="8.5" style="9" customWidth="1"/>
    <col min="11454" max="11455" width="10.375" style="9" bestFit="1" customWidth="1"/>
    <col min="11456" max="11456" width="10.375" style="9" customWidth="1"/>
    <col min="11457" max="11458" width="8.5" style="9" bestFit="1" customWidth="1"/>
    <col min="11459" max="11459" width="8.5" style="9" customWidth="1"/>
    <col min="11460" max="11461" width="8.5" style="9" bestFit="1" customWidth="1"/>
    <col min="11462" max="11462" width="8.5" style="9" customWidth="1"/>
    <col min="11463" max="11463" width="8.5" style="9" bestFit="1" customWidth="1"/>
    <col min="11464" max="11464" width="10.375" style="9" bestFit="1" customWidth="1"/>
    <col min="11465" max="11465" width="10.375" style="9" customWidth="1"/>
    <col min="11466" max="11467" width="10.375" style="9" bestFit="1" customWidth="1"/>
    <col min="11468" max="11468" width="10.375" style="9" customWidth="1"/>
    <col min="11469" max="11470" width="8.5" style="9" bestFit="1" customWidth="1"/>
    <col min="11471" max="11471" width="8.5" style="9" customWidth="1"/>
    <col min="11472" max="11472" width="7.625" style="9" bestFit="1" customWidth="1"/>
    <col min="11473" max="11473" width="8.5" style="9" bestFit="1" customWidth="1"/>
    <col min="11474" max="11474" width="8.5" style="9" customWidth="1"/>
    <col min="11475" max="11476" width="8.5" style="9" bestFit="1" customWidth="1"/>
    <col min="11477" max="11477" width="8.5" style="9" customWidth="1"/>
    <col min="11478" max="11478" width="7.625" style="9" bestFit="1" customWidth="1"/>
    <col min="11479" max="11479" width="8.5" style="9" bestFit="1" customWidth="1"/>
    <col min="11480" max="11480" width="8.5" style="9" customWidth="1"/>
    <col min="11481" max="11481" width="6.75" style="9" bestFit="1" customWidth="1"/>
    <col min="11482" max="11482" width="8.5" style="9" bestFit="1" customWidth="1"/>
    <col min="11483" max="11483" width="8.5" style="9" customWidth="1"/>
    <col min="11484" max="11484" width="7.625" style="9" bestFit="1" customWidth="1"/>
    <col min="11485" max="11485" width="8.5" style="9" bestFit="1" customWidth="1"/>
    <col min="11486" max="11486" width="8.5" style="9" customWidth="1"/>
    <col min="11487" max="11487" width="6.75" style="9" bestFit="1" customWidth="1"/>
    <col min="11488" max="11488" width="8.5" style="9" bestFit="1" customWidth="1"/>
    <col min="11489" max="11489" width="8.5" style="9" customWidth="1"/>
    <col min="11490" max="11490" width="8.5" style="9" bestFit="1" customWidth="1"/>
    <col min="11491" max="11491" width="10.375" style="9" bestFit="1" customWidth="1"/>
    <col min="11492" max="11492" width="8.5" style="9" bestFit="1" customWidth="1"/>
    <col min="11493" max="11689" width="7.875" style="9"/>
    <col min="11690" max="11690" width="11.375" style="9" customWidth="1"/>
    <col min="11691" max="11691" width="14.625" style="9" customWidth="1"/>
    <col min="11692" max="11693" width="11.25" style="9" customWidth="1"/>
    <col min="11694" max="11694" width="11.875" style="9" customWidth="1"/>
    <col min="11695" max="11695" width="13.25" style="9" customWidth="1"/>
    <col min="11696" max="11696" width="8.875" style="9" customWidth="1"/>
    <col min="11697" max="11697" width="9.375" style="9" customWidth="1"/>
    <col min="11698" max="11698" width="10.5" style="9" customWidth="1"/>
    <col min="11699" max="11699" width="8.125" style="9" customWidth="1"/>
    <col min="11700" max="11700" width="9.375" style="9" customWidth="1"/>
    <col min="11701" max="11701" width="11.125" style="9" customWidth="1"/>
    <col min="11702" max="11702" width="9.5" style="9" customWidth="1"/>
    <col min="11703" max="11703" width="10.375" style="9" customWidth="1"/>
    <col min="11704" max="11705" width="8.5" style="9" bestFit="1" customWidth="1"/>
    <col min="11706" max="11706" width="8.5" style="9" customWidth="1"/>
    <col min="11707" max="11708" width="8.5" style="9" bestFit="1" customWidth="1"/>
    <col min="11709" max="11709" width="8.5" style="9" customWidth="1"/>
    <col min="11710" max="11711" width="10.375" style="9" bestFit="1" customWidth="1"/>
    <col min="11712" max="11712" width="10.375" style="9" customWidth="1"/>
    <col min="11713" max="11714" width="8.5" style="9" bestFit="1" customWidth="1"/>
    <col min="11715" max="11715" width="8.5" style="9" customWidth="1"/>
    <col min="11716" max="11717" width="8.5" style="9" bestFit="1" customWidth="1"/>
    <col min="11718" max="11718" width="8.5" style="9" customWidth="1"/>
    <col min="11719" max="11719" width="8.5" style="9" bestFit="1" customWidth="1"/>
    <col min="11720" max="11720" width="10.375" style="9" bestFit="1" customWidth="1"/>
    <col min="11721" max="11721" width="10.375" style="9" customWidth="1"/>
    <col min="11722" max="11723" width="10.375" style="9" bestFit="1" customWidth="1"/>
    <col min="11724" max="11724" width="10.375" style="9" customWidth="1"/>
    <col min="11725" max="11726" width="8.5" style="9" bestFit="1" customWidth="1"/>
    <col min="11727" max="11727" width="8.5" style="9" customWidth="1"/>
    <col min="11728" max="11728" width="7.625" style="9" bestFit="1" customWidth="1"/>
    <col min="11729" max="11729" width="8.5" style="9" bestFit="1" customWidth="1"/>
    <col min="11730" max="11730" width="8.5" style="9" customWidth="1"/>
    <col min="11731" max="11732" width="8.5" style="9" bestFit="1" customWidth="1"/>
    <col min="11733" max="11733" width="8.5" style="9" customWidth="1"/>
    <col min="11734" max="11734" width="7.625" style="9" bestFit="1" customWidth="1"/>
    <col min="11735" max="11735" width="8.5" style="9" bestFit="1" customWidth="1"/>
    <col min="11736" max="11736" width="8.5" style="9" customWidth="1"/>
    <col min="11737" max="11737" width="6.75" style="9" bestFit="1" customWidth="1"/>
    <col min="11738" max="11738" width="8.5" style="9" bestFit="1" customWidth="1"/>
    <col min="11739" max="11739" width="8.5" style="9" customWidth="1"/>
    <col min="11740" max="11740" width="7.625" style="9" bestFit="1" customWidth="1"/>
    <col min="11741" max="11741" width="8.5" style="9" bestFit="1" customWidth="1"/>
    <col min="11742" max="11742" width="8.5" style="9" customWidth="1"/>
    <col min="11743" max="11743" width="6.75" style="9" bestFit="1" customWidth="1"/>
    <col min="11744" max="11744" width="8.5" style="9" bestFit="1" customWidth="1"/>
    <col min="11745" max="11745" width="8.5" style="9" customWidth="1"/>
    <col min="11746" max="11746" width="8.5" style="9" bestFit="1" customWidth="1"/>
    <col min="11747" max="11747" width="10.375" style="9" bestFit="1" customWidth="1"/>
    <col min="11748" max="11748" width="8.5" style="9" bestFit="1" customWidth="1"/>
    <col min="11749" max="11945" width="7.875" style="9"/>
    <col min="11946" max="11946" width="11.375" style="9" customWidth="1"/>
    <col min="11947" max="11947" width="14.625" style="9" customWidth="1"/>
    <col min="11948" max="11949" width="11.25" style="9" customWidth="1"/>
    <col min="11950" max="11950" width="11.875" style="9" customWidth="1"/>
    <col min="11951" max="11951" width="13.25" style="9" customWidth="1"/>
    <col min="11952" max="11952" width="8.875" style="9" customWidth="1"/>
    <col min="11953" max="11953" width="9.375" style="9" customWidth="1"/>
    <col min="11954" max="11954" width="10.5" style="9" customWidth="1"/>
    <col min="11955" max="11955" width="8.125" style="9" customWidth="1"/>
    <col min="11956" max="11956" width="9.375" style="9" customWidth="1"/>
    <col min="11957" max="11957" width="11.125" style="9" customWidth="1"/>
    <col min="11958" max="11958" width="9.5" style="9" customWidth="1"/>
    <col min="11959" max="11959" width="10.375" style="9" customWidth="1"/>
    <col min="11960" max="11961" width="8.5" style="9" bestFit="1" customWidth="1"/>
    <col min="11962" max="11962" width="8.5" style="9" customWidth="1"/>
    <col min="11963" max="11964" width="8.5" style="9" bestFit="1" customWidth="1"/>
    <col min="11965" max="11965" width="8.5" style="9" customWidth="1"/>
    <col min="11966" max="11967" width="10.375" style="9" bestFit="1" customWidth="1"/>
    <col min="11968" max="11968" width="10.375" style="9" customWidth="1"/>
    <col min="11969" max="11970" width="8.5" style="9" bestFit="1" customWidth="1"/>
    <col min="11971" max="11971" width="8.5" style="9" customWidth="1"/>
    <col min="11972" max="11973" width="8.5" style="9" bestFit="1" customWidth="1"/>
    <col min="11974" max="11974" width="8.5" style="9" customWidth="1"/>
    <col min="11975" max="11975" width="8.5" style="9" bestFit="1" customWidth="1"/>
    <col min="11976" max="11976" width="10.375" style="9" bestFit="1" customWidth="1"/>
    <col min="11977" max="11977" width="10.375" style="9" customWidth="1"/>
    <col min="11978" max="11979" width="10.375" style="9" bestFit="1" customWidth="1"/>
    <col min="11980" max="11980" width="10.375" style="9" customWidth="1"/>
    <col min="11981" max="11982" width="8.5" style="9" bestFit="1" customWidth="1"/>
    <col min="11983" max="11983" width="8.5" style="9" customWidth="1"/>
    <col min="11984" max="11984" width="7.625" style="9" bestFit="1" customWidth="1"/>
    <col min="11985" max="11985" width="8.5" style="9" bestFit="1" customWidth="1"/>
    <col min="11986" max="11986" width="8.5" style="9" customWidth="1"/>
    <col min="11987" max="11988" width="8.5" style="9" bestFit="1" customWidth="1"/>
    <col min="11989" max="11989" width="8.5" style="9" customWidth="1"/>
    <col min="11990" max="11990" width="7.625" style="9" bestFit="1" customWidth="1"/>
    <col min="11991" max="11991" width="8.5" style="9" bestFit="1" customWidth="1"/>
    <col min="11992" max="11992" width="8.5" style="9" customWidth="1"/>
    <col min="11993" max="11993" width="6.75" style="9" bestFit="1" customWidth="1"/>
    <col min="11994" max="11994" width="8.5" style="9" bestFit="1" customWidth="1"/>
    <col min="11995" max="11995" width="8.5" style="9" customWidth="1"/>
    <col min="11996" max="11996" width="7.625" style="9" bestFit="1" customWidth="1"/>
    <col min="11997" max="11997" width="8.5" style="9" bestFit="1" customWidth="1"/>
    <col min="11998" max="11998" width="8.5" style="9" customWidth="1"/>
    <col min="11999" max="11999" width="6.75" style="9" bestFit="1" customWidth="1"/>
    <col min="12000" max="12000" width="8.5" style="9" bestFit="1" customWidth="1"/>
    <col min="12001" max="12001" width="8.5" style="9" customWidth="1"/>
    <col min="12002" max="12002" width="8.5" style="9" bestFit="1" customWidth="1"/>
    <col min="12003" max="12003" width="10.375" style="9" bestFit="1" customWidth="1"/>
    <col min="12004" max="12004" width="8.5" style="9" bestFit="1" customWidth="1"/>
    <col min="12005" max="12201" width="7.875" style="9"/>
    <col min="12202" max="12202" width="11.375" style="9" customWidth="1"/>
    <col min="12203" max="12203" width="14.625" style="9" customWidth="1"/>
    <col min="12204" max="12205" width="11.25" style="9" customWidth="1"/>
    <col min="12206" max="12206" width="11.875" style="9" customWidth="1"/>
    <col min="12207" max="12207" width="13.25" style="9" customWidth="1"/>
    <col min="12208" max="12208" width="8.875" style="9" customWidth="1"/>
    <col min="12209" max="12209" width="9.375" style="9" customWidth="1"/>
    <col min="12210" max="12210" width="10.5" style="9" customWidth="1"/>
    <col min="12211" max="12211" width="8.125" style="9" customWidth="1"/>
    <col min="12212" max="12212" width="9.375" style="9" customWidth="1"/>
    <col min="12213" max="12213" width="11.125" style="9" customWidth="1"/>
    <col min="12214" max="12214" width="9.5" style="9" customWidth="1"/>
    <col min="12215" max="12215" width="10.375" style="9" customWidth="1"/>
    <col min="12216" max="12217" width="8.5" style="9" bestFit="1" customWidth="1"/>
    <col min="12218" max="12218" width="8.5" style="9" customWidth="1"/>
    <col min="12219" max="12220" width="8.5" style="9" bestFit="1" customWidth="1"/>
    <col min="12221" max="12221" width="8.5" style="9" customWidth="1"/>
    <col min="12222" max="12223" width="10.375" style="9" bestFit="1" customWidth="1"/>
    <col min="12224" max="12224" width="10.375" style="9" customWidth="1"/>
    <col min="12225" max="12226" width="8.5" style="9" bestFit="1" customWidth="1"/>
    <col min="12227" max="12227" width="8.5" style="9" customWidth="1"/>
    <col min="12228" max="12229" width="8.5" style="9" bestFit="1" customWidth="1"/>
    <col min="12230" max="12230" width="8.5" style="9" customWidth="1"/>
    <col min="12231" max="12231" width="8.5" style="9" bestFit="1" customWidth="1"/>
    <col min="12232" max="12232" width="10.375" style="9" bestFit="1" customWidth="1"/>
    <col min="12233" max="12233" width="10.375" style="9" customWidth="1"/>
    <col min="12234" max="12235" width="10.375" style="9" bestFit="1" customWidth="1"/>
    <col min="12236" max="12236" width="10.375" style="9" customWidth="1"/>
    <col min="12237" max="12238" width="8.5" style="9" bestFit="1" customWidth="1"/>
    <col min="12239" max="12239" width="8.5" style="9" customWidth="1"/>
    <col min="12240" max="12240" width="7.625" style="9" bestFit="1" customWidth="1"/>
    <col min="12241" max="12241" width="8.5" style="9" bestFit="1" customWidth="1"/>
    <col min="12242" max="12242" width="8.5" style="9" customWidth="1"/>
    <col min="12243" max="12244" width="8.5" style="9" bestFit="1" customWidth="1"/>
    <col min="12245" max="12245" width="8.5" style="9" customWidth="1"/>
    <col min="12246" max="12246" width="7.625" style="9" bestFit="1" customWidth="1"/>
    <col min="12247" max="12247" width="8.5" style="9" bestFit="1" customWidth="1"/>
    <col min="12248" max="12248" width="8.5" style="9" customWidth="1"/>
    <col min="12249" max="12249" width="6.75" style="9" bestFit="1" customWidth="1"/>
    <col min="12250" max="12250" width="8.5" style="9" bestFit="1" customWidth="1"/>
    <col min="12251" max="12251" width="8.5" style="9" customWidth="1"/>
    <col min="12252" max="12252" width="7.625" style="9" bestFit="1" customWidth="1"/>
    <col min="12253" max="12253" width="8.5" style="9" bestFit="1" customWidth="1"/>
    <col min="12254" max="12254" width="8.5" style="9" customWidth="1"/>
    <col min="12255" max="12255" width="6.75" style="9" bestFit="1" customWidth="1"/>
    <col min="12256" max="12256" width="8.5" style="9" bestFit="1" customWidth="1"/>
    <col min="12257" max="12257" width="8.5" style="9" customWidth="1"/>
    <col min="12258" max="12258" width="8.5" style="9" bestFit="1" customWidth="1"/>
    <col min="12259" max="12259" width="10.375" style="9" bestFit="1" customWidth="1"/>
    <col min="12260" max="12260" width="8.5" style="9" bestFit="1" customWidth="1"/>
    <col min="12261" max="12457" width="7.875" style="9"/>
    <col min="12458" max="12458" width="11.375" style="9" customWidth="1"/>
    <col min="12459" max="12459" width="14.625" style="9" customWidth="1"/>
    <col min="12460" max="12461" width="11.25" style="9" customWidth="1"/>
    <col min="12462" max="12462" width="11.875" style="9" customWidth="1"/>
    <col min="12463" max="12463" width="13.25" style="9" customWidth="1"/>
    <col min="12464" max="12464" width="8.875" style="9" customWidth="1"/>
    <col min="12465" max="12465" width="9.375" style="9" customWidth="1"/>
    <col min="12466" max="12466" width="10.5" style="9" customWidth="1"/>
    <col min="12467" max="12467" width="8.125" style="9" customWidth="1"/>
    <col min="12468" max="12468" width="9.375" style="9" customWidth="1"/>
    <col min="12469" max="12469" width="11.125" style="9" customWidth="1"/>
    <col min="12470" max="12470" width="9.5" style="9" customWidth="1"/>
    <col min="12471" max="12471" width="10.375" style="9" customWidth="1"/>
    <col min="12472" max="12473" width="8.5" style="9" bestFit="1" customWidth="1"/>
    <col min="12474" max="12474" width="8.5" style="9" customWidth="1"/>
    <col min="12475" max="12476" width="8.5" style="9" bestFit="1" customWidth="1"/>
    <col min="12477" max="12477" width="8.5" style="9" customWidth="1"/>
    <col min="12478" max="12479" width="10.375" style="9" bestFit="1" customWidth="1"/>
    <col min="12480" max="12480" width="10.375" style="9" customWidth="1"/>
    <col min="12481" max="12482" width="8.5" style="9" bestFit="1" customWidth="1"/>
    <col min="12483" max="12483" width="8.5" style="9" customWidth="1"/>
    <col min="12484" max="12485" width="8.5" style="9" bestFit="1" customWidth="1"/>
    <col min="12486" max="12486" width="8.5" style="9" customWidth="1"/>
    <col min="12487" max="12487" width="8.5" style="9" bestFit="1" customWidth="1"/>
    <col min="12488" max="12488" width="10.375" style="9" bestFit="1" customWidth="1"/>
    <col min="12489" max="12489" width="10.375" style="9" customWidth="1"/>
    <col min="12490" max="12491" width="10.375" style="9" bestFit="1" customWidth="1"/>
    <col min="12492" max="12492" width="10.375" style="9" customWidth="1"/>
    <col min="12493" max="12494" width="8.5" style="9" bestFit="1" customWidth="1"/>
    <col min="12495" max="12495" width="8.5" style="9" customWidth="1"/>
    <col min="12496" max="12496" width="7.625" style="9" bestFit="1" customWidth="1"/>
    <col min="12497" max="12497" width="8.5" style="9" bestFit="1" customWidth="1"/>
    <col min="12498" max="12498" width="8.5" style="9" customWidth="1"/>
    <col min="12499" max="12500" width="8.5" style="9" bestFit="1" customWidth="1"/>
    <col min="12501" max="12501" width="8.5" style="9" customWidth="1"/>
    <col min="12502" max="12502" width="7.625" style="9" bestFit="1" customWidth="1"/>
    <col min="12503" max="12503" width="8.5" style="9" bestFit="1" customWidth="1"/>
    <col min="12504" max="12504" width="8.5" style="9" customWidth="1"/>
    <col min="12505" max="12505" width="6.75" style="9" bestFit="1" customWidth="1"/>
    <col min="12506" max="12506" width="8.5" style="9" bestFit="1" customWidth="1"/>
    <col min="12507" max="12507" width="8.5" style="9" customWidth="1"/>
    <col min="12508" max="12508" width="7.625" style="9" bestFit="1" customWidth="1"/>
    <col min="12509" max="12509" width="8.5" style="9" bestFit="1" customWidth="1"/>
    <col min="12510" max="12510" width="8.5" style="9" customWidth="1"/>
    <col min="12511" max="12511" width="6.75" style="9" bestFit="1" customWidth="1"/>
    <col min="12512" max="12512" width="8.5" style="9" bestFit="1" customWidth="1"/>
    <col min="12513" max="12513" width="8.5" style="9" customWidth="1"/>
    <col min="12514" max="12514" width="8.5" style="9" bestFit="1" customWidth="1"/>
    <col min="12515" max="12515" width="10.375" style="9" bestFit="1" customWidth="1"/>
    <col min="12516" max="12516" width="8.5" style="9" bestFit="1" customWidth="1"/>
    <col min="12517" max="12713" width="7.875" style="9"/>
    <col min="12714" max="12714" width="11.375" style="9" customWidth="1"/>
    <col min="12715" max="12715" width="14.625" style="9" customWidth="1"/>
    <col min="12716" max="12717" width="11.25" style="9" customWidth="1"/>
    <col min="12718" max="12718" width="11.875" style="9" customWidth="1"/>
    <col min="12719" max="12719" width="13.25" style="9" customWidth="1"/>
    <col min="12720" max="12720" width="8.875" style="9" customWidth="1"/>
    <col min="12721" max="12721" width="9.375" style="9" customWidth="1"/>
    <col min="12722" max="12722" width="10.5" style="9" customWidth="1"/>
    <col min="12723" max="12723" width="8.125" style="9" customWidth="1"/>
    <col min="12724" max="12724" width="9.375" style="9" customWidth="1"/>
    <col min="12725" max="12725" width="11.125" style="9" customWidth="1"/>
    <col min="12726" max="12726" width="9.5" style="9" customWidth="1"/>
    <col min="12727" max="12727" width="10.375" style="9" customWidth="1"/>
    <col min="12728" max="12729" width="8.5" style="9" bestFit="1" customWidth="1"/>
    <col min="12730" max="12730" width="8.5" style="9" customWidth="1"/>
    <col min="12731" max="12732" width="8.5" style="9" bestFit="1" customWidth="1"/>
    <col min="12733" max="12733" width="8.5" style="9" customWidth="1"/>
    <col min="12734" max="12735" width="10.375" style="9" bestFit="1" customWidth="1"/>
    <col min="12736" max="12736" width="10.375" style="9" customWidth="1"/>
    <col min="12737" max="12738" width="8.5" style="9" bestFit="1" customWidth="1"/>
    <col min="12739" max="12739" width="8.5" style="9" customWidth="1"/>
    <col min="12740" max="12741" width="8.5" style="9" bestFit="1" customWidth="1"/>
    <col min="12742" max="12742" width="8.5" style="9" customWidth="1"/>
    <col min="12743" max="12743" width="8.5" style="9" bestFit="1" customWidth="1"/>
    <col min="12744" max="12744" width="10.375" style="9" bestFit="1" customWidth="1"/>
    <col min="12745" max="12745" width="10.375" style="9" customWidth="1"/>
    <col min="12746" max="12747" width="10.375" style="9" bestFit="1" customWidth="1"/>
    <col min="12748" max="12748" width="10.375" style="9" customWidth="1"/>
    <col min="12749" max="12750" width="8.5" style="9" bestFit="1" customWidth="1"/>
    <col min="12751" max="12751" width="8.5" style="9" customWidth="1"/>
    <col min="12752" max="12752" width="7.625" style="9" bestFit="1" customWidth="1"/>
    <col min="12753" max="12753" width="8.5" style="9" bestFit="1" customWidth="1"/>
    <col min="12754" max="12754" width="8.5" style="9" customWidth="1"/>
    <col min="12755" max="12756" width="8.5" style="9" bestFit="1" customWidth="1"/>
    <col min="12757" max="12757" width="8.5" style="9" customWidth="1"/>
    <col min="12758" max="12758" width="7.625" style="9" bestFit="1" customWidth="1"/>
    <col min="12759" max="12759" width="8.5" style="9" bestFit="1" customWidth="1"/>
    <col min="12760" max="12760" width="8.5" style="9" customWidth="1"/>
    <col min="12761" max="12761" width="6.75" style="9" bestFit="1" customWidth="1"/>
    <col min="12762" max="12762" width="8.5" style="9" bestFit="1" customWidth="1"/>
    <col min="12763" max="12763" width="8.5" style="9" customWidth="1"/>
    <col min="12764" max="12764" width="7.625" style="9" bestFit="1" customWidth="1"/>
    <col min="12765" max="12765" width="8.5" style="9" bestFit="1" customWidth="1"/>
    <col min="12766" max="12766" width="8.5" style="9" customWidth="1"/>
    <col min="12767" max="12767" width="6.75" style="9" bestFit="1" customWidth="1"/>
    <col min="12768" max="12768" width="8.5" style="9" bestFit="1" customWidth="1"/>
    <col min="12769" max="12769" width="8.5" style="9" customWidth="1"/>
    <col min="12770" max="12770" width="8.5" style="9" bestFit="1" customWidth="1"/>
    <col min="12771" max="12771" width="10.375" style="9" bestFit="1" customWidth="1"/>
    <col min="12772" max="12772" width="8.5" style="9" bestFit="1" customWidth="1"/>
    <col min="12773" max="12969" width="7.875" style="9"/>
    <col min="12970" max="12970" width="11.375" style="9" customWidth="1"/>
    <col min="12971" max="12971" width="14.625" style="9" customWidth="1"/>
    <col min="12972" max="12973" width="11.25" style="9" customWidth="1"/>
    <col min="12974" max="12974" width="11.875" style="9" customWidth="1"/>
    <col min="12975" max="12975" width="13.25" style="9" customWidth="1"/>
    <col min="12976" max="12976" width="8.875" style="9" customWidth="1"/>
    <col min="12977" max="12977" width="9.375" style="9" customWidth="1"/>
    <col min="12978" max="12978" width="10.5" style="9" customWidth="1"/>
    <col min="12979" max="12979" width="8.125" style="9" customWidth="1"/>
    <col min="12980" max="12980" width="9.375" style="9" customWidth="1"/>
    <col min="12981" max="12981" width="11.125" style="9" customWidth="1"/>
    <col min="12982" max="12982" width="9.5" style="9" customWidth="1"/>
    <col min="12983" max="12983" width="10.375" style="9" customWidth="1"/>
    <col min="12984" max="12985" width="8.5" style="9" bestFit="1" customWidth="1"/>
    <col min="12986" max="12986" width="8.5" style="9" customWidth="1"/>
    <col min="12987" max="12988" width="8.5" style="9" bestFit="1" customWidth="1"/>
    <col min="12989" max="12989" width="8.5" style="9" customWidth="1"/>
    <col min="12990" max="12991" width="10.375" style="9" bestFit="1" customWidth="1"/>
    <col min="12992" max="12992" width="10.375" style="9" customWidth="1"/>
    <col min="12993" max="12994" width="8.5" style="9" bestFit="1" customWidth="1"/>
    <col min="12995" max="12995" width="8.5" style="9" customWidth="1"/>
    <col min="12996" max="12997" width="8.5" style="9" bestFit="1" customWidth="1"/>
    <col min="12998" max="12998" width="8.5" style="9" customWidth="1"/>
    <col min="12999" max="12999" width="8.5" style="9" bestFit="1" customWidth="1"/>
    <col min="13000" max="13000" width="10.375" style="9" bestFit="1" customWidth="1"/>
    <col min="13001" max="13001" width="10.375" style="9" customWidth="1"/>
    <col min="13002" max="13003" width="10.375" style="9" bestFit="1" customWidth="1"/>
    <col min="13004" max="13004" width="10.375" style="9" customWidth="1"/>
    <col min="13005" max="13006" width="8.5" style="9" bestFit="1" customWidth="1"/>
    <col min="13007" max="13007" width="8.5" style="9" customWidth="1"/>
    <col min="13008" max="13008" width="7.625" style="9" bestFit="1" customWidth="1"/>
    <col min="13009" max="13009" width="8.5" style="9" bestFit="1" customWidth="1"/>
    <col min="13010" max="13010" width="8.5" style="9" customWidth="1"/>
    <col min="13011" max="13012" width="8.5" style="9" bestFit="1" customWidth="1"/>
    <col min="13013" max="13013" width="8.5" style="9" customWidth="1"/>
    <col min="13014" max="13014" width="7.625" style="9" bestFit="1" customWidth="1"/>
    <col min="13015" max="13015" width="8.5" style="9" bestFit="1" customWidth="1"/>
    <col min="13016" max="13016" width="8.5" style="9" customWidth="1"/>
    <col min="13017" max="13017" width="6.75" style="9" bestFit="1" customWidth="1"/>
    <col min="13018" max="13018" width="8.5" style="9" bestFit="1" customWidth="1"/>
    <col min="13019" max="13019" width="8.5" style="9" customWidth="1"/>
    <col min="13020" max="13020" width="7.625" style="9" bestFit="1" customWidth="1"/>
    <col min="13021" max="13021" width="8.5" style="9" bestFit="1" customWidth="1"/>
    <col min="13022" max="13022" width="8.5" style="9" customWidth="1"/>
    <col min="13023" max="13023" width="6.75" style="9" bestFit="1" customWidth="1"/>
    <col min="13024" max="13024" width="8.5" style="9" bestFit="1" customWidth="1"/>
    <col min="13025" max="13025" width="8.5" style="9" customWidth="1"/>
    <col min="13026" max="13026" width="8.5" style="9" bestFit="1" customWidth="1"/>
    <col min="13027" max="13027" width="10.375" style="9" bestFit="1" customWidth="1"/>
    <col min="13028" max="13028" width="8.5" style="9" bestFit="1" customWidth="1"/>
    <col min="13029" max="13225" width="7.875" style="9"/>
    <col min="13226" max="13226" width="11.375" style="9" customWidth="1"/>
    <col min="13227" max="13227" width="14.625" style="9" customWidth="1"/>
    <col min="13228" max="13229" width="11.25" style="9" customWidth="1"/>
    <col min="13230" max="13230" width="11.875" style="9" customWidth="1"/>
    <col min="13231" max="13231" width="13.25" style="9" customWidth="1"/>
    <col min="13232" max="13232" width="8.875" style="9" customWidth="1"/>
    <col min="13233" max="13233" width="9.375" style="9" customWidth="1"/>
    <col min="13234" max="13234" width="10.5" style="9" customWidth="1"/>
    <col min="13235" max="13235" width="8.125" style="9" customWidth="1"/>
    <col min="13236" max="13236" width="9.375" style="9" customWidth="1"/>
    <col min="13237" max="13237" width="11.125" style="9" customWidth="1"/>
    <col min="13238" max="13238" width="9.5" style="9" customWidth="1"/>
    <col min="13239" max="13239" width="10.375" style="9" customWidth="1"/>
    <col min="13240" max="13241" width="8.5" style="9" bestFit="1" customWidth="1"/>
    <col min="13242" max="13242" width="8.5" style="9" customWidth="1"/>
    <col min="13243" max="13244" width="8.5" style="9" bestFit="1" customWidth="1"/>
    <col min="13245" max="13245" width="8.5" style="9" customWidth="1"/>
    <col min="13246" max="13247" width="10.375" style="9" bestFit="1" customWidth="1"/>
    <col min="13248" max="13248" width="10.375" style="9" customWidth="1"/>
    <col min="13249" max="13250" width="8.5" style="9" bestFit="1" customWidth="1"/>
    <col min="13251" max="13251" width="8.5" style="9" customWidth="1"/>
    <col min="13252" max="13253" width="8.5" style="9" bestFit="1" customWidth="1"/>
    <col min="13254" max="13254" width="8.5" style="9" customWidth="1"/>
    <col min="13255" max="13255" width="8.5" style="9" bestFit="1" customWidth="1"/>
    <col min="13256" max="13256" width="10.375" style="9" bestFit="1" customWidth="1"/>
    <col min="13257" max="13257" width="10.375" style="9" customWidth="1"/>
    <col min="13258" max="13259" width="10.375" style="9" bestFit="1" customWidth="1"/>
    <col min="13260" max="13260" width="10.375" style="9" customWidth="1"/>
    <col min="13261" max="13262" width="8.5" style="9" bestFit="1" customWidth="1"/>
    <col min="13263" max="13263" width="8.5" style="9" customWidth="1"/>
    <col min="13264" max="13264" width="7.625" style="9" bestFit="1" customWidth="1"/>
    <col min="13265" max="13265" width="8.5" style="9" bestFit="1" customWidth="1"/>
    <col min="13266" max="13266" width="8.5" style="9" customWidth="1"/>
    <col min="13267" max="13268" width="8.5" style="9" bestFit="1" customWidth="1"/>
    <col min="13269" max="13269" width="8.5" style="9" customWidth="1"/>
    <col min="13270" max="13270" width="7.625" style="9" bestFit="1" customWidth="1"/>
    <col min="13271" max="13271" width="8.5" style="9" bestFit="1" customWidth="1"/>
    <col min="13272" max="13272" width="8.5" style="9" customWidth="1"/>
    <col min="13273" max="13273" width="6.75" style="9" bestFit="1" customWidth="1"/>
    <col min="13274" max="13274" width="8.5" style="9" bestFit="1" customWidth="1"/>
    <col min="13275" max="13275" width="8.5" style="9" customWidth="1"/>
    <col min="13276" max="13276" width="7.625" style="9" bestFit="1" customWidth="1"/>
    <col min="13277" max="13277" width="8.5" style="9" bestFit="1" customWidth="1"/>
    <col min="13278" max="13278" width="8.5" style="9" customWidth="1"/>
    <col min="13279" max="13279" width="6.75" style="9" bestFit="1" customWidth="1"/>
    <col min="13280" max="13280" width="8.5" style="9" bestFit="1" customWidth="1"/>
    <col min="13281" max="13281" width="8.5" style="9" customWidth="1"/>
    <col min="13282" max="13282" width="8.5" style="9" bestFit="1" customWidth="1"/>
    <col min="13283" max="13283" width="10.375" style="9" bestFit="1" customWidth="1"/>
    <col min="13284" max="13284" width="8.5" style="9" bestFit="1" customWidth="1"/>
    <col min="13285" max="13481" width="7.875" style="9"/>
    <col min="13482" max="13482" width="11.375" style="9" customWidth="1"/>
    <col min="13483" max="13483" width="14.625" style="9" customWidth="1"/>
    <col min="13484" max="13485" width="11.25" style="9" customWidth="1"/>
    <col min="13486" max="13486" width="11.875" style="9" customWidth="1"/>
    <col min="13487" max="13487" width="13.25" style="9" customWidth="1"/>
    <col min="13488" max="13488" width="8.875" style="9" customWidth="1"/>
    <col min="13489" max="13489" width="9.375" style="9" customWidth="1"/>
    <col min="13490" max="13490" width="10.5" style="9" customWidth="1"/>
    <col min="13491" max="13491" width="8.125" style="9" customWidth="1"/>
    <col min="13492" max="13492" width="9.375" style="9" customWidth="1"/>
    <col min="13493" max="13493" width="11.125" style="9" customWidth="1"/>
    <col min="13494" max="13494" width="9.5" style="9" customWidth="1"/>
    <col min="13495" max="13495" width="10.375" style="9" customWidth="1"/>
    <col min="13496" max="13497" width="8.5" style="9" bestFit="1" customWidth="1"/>
    <col min="13498" max="13498" width="8.5" style="9" customWidth="1"/>
    <col min="13499" max="13500" width="8.5" style="9" bestFit="1" customWidth="1"/>
    <col min="13501" max="13501" width="8.5" style="9" customWidth="1"/>
    <col min="13502" max="13503" width="10.375" style="9" bestFit="1" customWidth="1"/>
    <col min="13504" max="13504" width="10.375" style="9" customWidth="1"/>
    <col min="13505" max="13506" width="8.5" style="9" bestFit="1" customWidth="1"/>
    <col min="13507" max="13507" width="8.5" style="9" customWidth="1"/>
    <col min="13508" max="13509" width="8.5" style="9" bestFit="1" customWidth="1"/>
    <col min="13510" max="13510" width="8.5" style="9" customWidth="1"/>
    <col min="13511" max="13511" width="8.5" style="9" bestFit="1" customWidth="1"/>
    <col min="13512" max="13512" width="10.375" style="9" bestFit="1" customWidth="1"/>
    <col min="13513" max="13513" width="10.375" style="9" customWidth="1"/>
    <col min="13514" max="13515" width="10.375" style="9" bestFit="1" customWidth="1"/>
    <col min="13516" max="13516" width="10.375" style="9" customWidth="1"/>
    <col min="13517" max="13518" width="8.5" style="9" bestFit="1" customWidth="1"/>
    <col min="13519" max="13519" width="8.5" style="9" customWidth="1"/>
    <col min="13520" max="13520" width="7.625" style="9" bestFit="1" customWidth="1"/>
    <col min="13521" max="13521" width="8.5" style="9" bestFit="1" customWidth="1"/>
    <col min="13522" max="13522" width="8.5" style="9" customWidth="1"/>
    <col min="13523" max="13524" width="8.5" style="9" bestFit="1" customWidth="1"/>
    <col min="13525" max="13525" width="8.5" style="9" customWidth="1"/>
    <col min="13526" max="13526" width="7.625" style="9" bestFit="1" customWidth="1"/>
    <col min="13527" max="13527" width="8.5" style="9" bestFit="1" customWidth="1"/>
    <col min="13528" max="13528" width="8.5" style="9" customWidth="1"/>
    <col min="13529" max="13529" width="6.75" style="9" bestFit="1" customWidth="1"/>
    <col min="13530" max="13530" width="8.5" style="9" bestFit="1" customWidth="1"/>
    <col min="13531" max="13531" width="8.5" style="9" customWidth="1"/>
    <col min="13532" max="13532" width="7.625" style="9" bestFit="1" customWidth="1"/>
    <col min="13533" max="13533" width="8.5" style="9" bestFit="1" customWidth="1"/>
    <col min="13534" max="13534" width="8.5" style="9" customWidth="1"/>
    <col min="13535" max="13535" width="6.75" style="9" bestFit="1" customWidth="1"/>
    <col min="13536" max="13536" width="8.5" style="9" bestFit="1" customWidth="1"/>
    <col min="13537" max="13537" width="8.5" style="9" customWidth="1"/>
    <col min="13538" max="13538" width="8.5" style="9" bestFit="1" customWidth="1"/>
    <col min="13539" max="13539" width="10.375" style="9" bestFit="1" customWidth="1"/>
    <col min="13540" max="13540" width="8.5" style="9" bestFit="1" customWidth="1"/>
    <col min="13541" max="13737" width="7.875" style="9"/>
    <col min="13738" max="13738" width="11.375" style="9" customWidth="1"/>
    <col min="13739" max="13739" width="14.625" style="9" customWidth="1"/>
    <col min="13740" max="13741" width="11.25" style="9" customWidth="1"/>
    <col min="13742" max="13742" width="11.875" style="9" customWidth="1"/>
    <col min="13743" max="13743" width="13.25" style="9" customWidth="1"/>
    <col min="13744" max="13744" width="8.875" style="9" customWidth="1"/>
    <col min="13745" max="13745" width="9.375" style="9" customWidth="1"/>
    <col min="13746" max="13746" width="10.5" style="9" customWidth="1"/>
    <col min="13747" max="13747" width="8.125" style="9" customWidth="1"/>
    <col min="13748" max="13748" width="9.375" style="9" customWidth="1"/>
    <col min="13749" max="13749" width="11.125" style="9" customWidth="1"/>
    <col min="13750" max="13750" width="9.5" style="9" customWidth="1"/>
    <col min="13751" max="13751" width="10.375" style="9" customWidth="1"/>
    <col min="13752" max="13753" width="8.5" style="9" bestFit="1" customWidth="1"/>
    <col min="13754" max="13754" width="8.5" style="9" customWidth="1"/>
    <col min="13755" max="13756" width="8.5" style="9" bestFit="1" customWidth="1"/>
    <col min="13757" max="13757" width="8.5" style="9" customWidth="1"/>
    <col min="13758" max="13759" width="10.375" style="9" bestFit="1" customWidth="1"/>
    <col min="13760" max="13760" width="10.375" style="9" customWidth="1"/>
    <col min="13761" max="13762" width="8.5" style="9" bestFit="1" customWidth="1"/>
    <col min="13763" max="13763" width="8.5" style="9" customWidth="1"/>
    <col min="13764" max="13765" width="8.5" style="9" bestFit="1" customWidth="1"/>
    <col min="13766" max="13766" width="8.5" style="9" customWidth="1"/>
    <col min="13767" max="13767" width="8.5" style="9" bestFit="1" customWidth="1"/>
    <col min="13768" max="13768" width="10.375" style="9" bestFit="1" customWidth="1"/>
    <col min="13769" max="13769" width="10.375" style="9" customWidth="1"/>
    <col min="13770" max="13771" width="10.375" style="9" bestFit="1" customWidth="1"/>
    <col min="13772" max="13772" width="10.375" style="9" customWidth="1"/>
    <col min="13773" max="13774" width="8.5" style="9" bestFit="1" customWidth="1"/>
    <col min="13775" max="13775" width="8.5" style="9" customWidth="1"/>
    <col min="13776" max="13776" width="7.625" style="9" bestFit="1" customWidth="1"/>
    <col min="13777" max="13777" width="8.5" style="9" bestFit="1" customWidth="1"/>
    <col min="13778" max="13778" width="8.5" style="9" customWidth="1"/>
    <col min="13779" max="13780" width="8.5" style="9" bestFit="1" customWidth="1"/>
    <col min="13781" max="13781" width="8.5" style="9" customWidth="1"/>
    <col min="13782" max="13782" width="7.625" style="9" bestFit="1" customWidth="1"/>
    <col min="13783" max="13783" width="8.5" style="9" bestFit="1" customWidth="1"/>
    <col min="13784" max="13784" width="8.5" style="9" customWidth="1"/>
    <col min="13785" max="13785" width="6.75" style="9" bestFit="1" customWidth="1"/>
    <col min="13786" max="13786" width="8.5" style="9" bestFit="1" customWidth="1"/>
    <col min="13787" max="13787" width="8.5" style="9" customWidth="1"/>
    <col min="13788" max="13788" width="7.625" style="9" bestFit="1" customWidth="1"/>
    <col min="13789" max="13789" width="8.5" style="9" bestFit="1" customWidth="1"/>
    <col min="13790" max="13790" width="8.5" style="9" customWidth="1"/>
    <col min="13791" max="13791" width="6.75" style="9" bestFit="1" customWidth="1"/>
    <col min="13792" max="13792" width="8.5" style="9" bestFit="1" customWidth="1"/>
    <col min="13793" max="13793" width="8.5" style="9" customWidth="1"/>
    <col min="13794" max="13794" width="8.5" style="9" bestFit="1" customWidth="1"/>
    <col min="13795" max="13795" width="10.375" style="9" bestFit="1" customWidth="1"/>
    <col min="13796" max="13796" width="8.5" style="9" bestFit="1" customWidth="1"/>
    <col min="13797" max="13993" width="7.875" style="9"/>
    <col min="13994" max="13994" width="11.375" style="9" customWidth="1"/>
    <col min="13995" max="13995" width="14.625" style="9" customWidth="1"/>
    <col min="13996" max="13997" width="11.25" style="9" customWidth="1"/>
    <col min="13998" max="13998" width="11.875" style="9" customWidth="1"/>
    <col min="13999" max="13999" width="13.25" style="9" customWidth="1"/>
    <col min="14000" max="14000" width="8.875" style="9" customWidth="1"/>
    <col min="14001" max="14001" width="9.375" style="9" customWidth="1"/>
    <col min="14002" max="14002" width="10.5" style="9" customWidth="1"/>
    <col min="14003" max="14003" width="8.125" style="9" customWidth="1"/>
    <col min="14004" max="14004" width="9.375" style="9" customWidth="1"/>
    <col min="14005" max="14005" width="11.125" style="9" customWidth="1"/>
    <col min="14006" max="14006" width="9.5" style="9" customWidth="1"/>
    <col min="14007" max="14007" width="10.375" style="9" customWidth="1"/>
    <col min="14008" max="14009" width="8.5" style="9" bestFit="1" customWidth="1"/>
    <col min="14010" max="14010" width="8.5" style="9" customWidth="1"/>
    <col min="14011" max="14012" width="8.5" style="9" bestFit="1" customWidth="1"/>
    <col min="14013" max="14013" width="8.5" style="9" customWidth="1"/>
    <col min="14014" max="14015" width="10.375" style="9" bestFit="1" customWidth="1"/>
    <col min="14016" max="14016" width="10.375" style="9" customWidth="1"/>
    <col min="14017" max="14018" width="8.5" style="9" bestFit="1" customWidth="1"/>
    <col min="14019" max="14019" width="8.5" style="9" customWidth="1"/>
    <col min="14020" max="14021" width="8.5" style="9" bestFit="1" customWidth="1"/>
    <col min="14022" max="14022" width="8.5" style="9" customWidth="1"/>
    <col min="14023" max="14023" width="8.5" style="9" bestFit="1" customWidth="1"/>
    <col min="14024" max="14024" width="10.375" style="9" bestFit="1" customWidth="1"/>
    <col min="14025" max="14025" width="10.375" style="9" customWidth="1"/>
    <col min="14026" max="14027" width="10.375" style="9" bestFit="1" customWidth="1"/>
    <col min="14028" max="14028" width="10.375" style="9" customWidth="1"/>
    <col min="14029" max="14030" width="8.5" style="9" bestFit="1" customWidth="1"/>
    <col min="14031" max="14031" width="8.5" style="9" customWidth="1"/>
    <col min="14032" max="14032" width="7.625" style="9" bestFit="1" customWidth="1"/>
    <col min="14033" max="14033" width="8.5" style="9" bestFit="1" customWidth="1"/>
    <col min="14034" max="14034" width="8.5" style="9" customWidth="1"/>
    <col min="14035" max="14036" width="8.5" style="9" bestFit="1" customWidth="1"/>
    <col min="14037" max="14037" width="8.5" style="9" customWidth="1"/>
    <col min="14038" max="14038" width="7.625" style="9" bestFit="1" customWidth="1"/>
    <col min="14039" max="14039" width="8.5" style="9" bestFit="1" customWidth="1"/>
    <col min="14040" max="14040" width="8.5" style="9" customWidth="1"/>
    <col min="14041" max="14041" width="6.75" style="9" bestFit="1" customWidth="1"/>
    <col min="14042" max="14042" width="8.5" style="9" bestFit="1" customWidth="1"/>
    <col min="14043" max="14043" width="8.5" style="9" customWidth="1"/>
    <col min="14044" max="14044" width="7.625" style="9" bestFit="1" customWidth="1"/>
    <col min="14045" max="14045" width="8.5" style="9" bestFit="1" customWidth="1"/>
    <col min="14046" max="14046" width="8.5" style="9" customWidth="1"/>
    <col min="14047" max="14047" width="6.75" style="9" bestFit="1" customWidth="1"/>
    <col min="14048" max="14048" width="8.5" style="9" bestFit="1" customWidth="1"/>
    <col min="14049" max="14049" width="8.5" style="9" customWidth="1"/>
    <col min="14050" max="14050" width="8.5" style="9" bestFit="1" customWidth="1"/>
    <col min="14051" max="14051" width="10.375" style="9" bestFit="1" customWidth="1"/>
    <col min="14052" max="14052" width="8.5" style="9" bestFit="1" customWidth="1"/>
    <col min="14053" max="14249" width="7.875" style="9"/>
    <col min="14250" max="14250" width="11.375" style="9" customWidth="1"/>
    <col min="14251" max="14251" width="14.625" style="9" customWidth="1"/>
    <col min="14252" max="14253" width="11.25" style="9" customWidth="1"/>
    <col min="14254" max="14254" width="11.875" style="9" customWidth="1"/>
    <col min="14255" max="14255" width="13.25" style="9" customWidth="1"/>
    <col min="14256" max="14256" width="8.875" style="9" customWidth="1"/>
    <col min="14257" max="14257" width="9.375" style="9" customWidth="1"/>
    <col min="14258" max="14258" width="10.5" style="9" customWidth="1"/>
    <col min="14259" max="14259" width="8.125" style="9" customWidth="1"/>
    <col min="14260" max="14260" width="9.375" style="9" customWidth="1"/>
    <col min="14261" max="14261" width="11.125" style="9" customWidth="1"/>
    <col min="14262" max="14262" width="9.5" style="9" customWidth="1"/>
    <col min="14263" max="14263" width="10.375" style="9" customWidth="1"/>
    <col min="14264" max="14265" width="8.5" style="9" bestFit="1" customWidth="1"/>
    <col min="14266" max="14266" width="8.5" style="9" customWidth="1"/>
    <col min="14267" max="14268" width="8.5" style="9" bestFit="1" customWidth="1"/>
    <col min="14269" max="14269" width="8.5" style="9" customWidth="1"/>
    <col min="14270" max="14271" width="10.375" style="9" bestFit="1" customWidth="1"/>
    <col min="14272" max="14272" width="10.375" style="9" customWidth="1"/>
    <col min="14273" max="14274" width="8.5" style="9" bestFit="1" customWidth="1"/>
    <col min="14275" max="14275" width="8.5" style="9" customWidth="1"/>
    <col min="14276" max="14277" width="8.5" style="9" bestFit="1" customWidth="1"/>
    <col min="14278" max="14278" width="8.5" style="9" customWidth="1"/>
    <col min="14279" max="14279" width="8.5" style="9" bestFit="1" customWidth="1"/>
    <col min="14280" max="14280" width="10.375" style="9" bestFit="1" customWidth="1"/>
    <col min="14281" max="14281" width="10.375" style="9" customWidth="1"/>
    <col min="14282" max="14283" width="10.375" style="9" bestFit="1" customWidth="1"/>
    <col min="14284" max="14284" width="10.375" style="9" customWidth="1"/>
    <col min="14285" max="14286" width="8.5" style="9" bestFit="1" customWidth="1"/>
    <col min="14287" max="14287" width="8.5" style="9" customWidth="1"/>
    <col min="14288" max="14288" width="7.625" style="9" bestFit="1" customWidth="1"/>
    <col min="14289" max="14289" width="8.5" style="9" bestFit="1" customWidth="1"/>
    <col min="14290" max="14290" width="8.5" style="9" customWidth="1"/>
    <col min="14291" max="14292" width="8.5" style="9" bestFit="1" customWidth="1"/>
    <col min="14293" max="14293" width="8.5" style="9" customWidth="1"/>
    <col min="14294" max="14294" width="7.625" style="9" bestFit="1" customWidth="1"/>
    <col min="14295" max="14295" width="8.5" style="9" bestFit="1" customWidth="1"/>
    <col min="14296" max="14296" width="8.5" style="9" customWidth="1"/>
    <col min="14297" max="14297" width="6.75" style="9" bestFit="1" customWidth="1"/>
    <col min="14298" max="14298" width="8.5" style="9" bestFit="1" customWidth="1"/>
    <col min="14299" max="14299" width="8.5" style="9" customWidth="1"/>
    <col min="14300" max="14300" width="7.625" style="9" bestFit="1" customWidth="1"/>
    <col min="14301" max="14301" width="8.5" style="9" bestFit="1" customWidth="1"/>
    <col min="14302" max="14302" width="8.5" style="9" customWidth="1"/>
    <col min="14303" max="14303" width="6.75" style="9" bestFit="1" customWidth="1"/>
    <col min="14304" max="14304" width="8.5" style="9" bestFit="1" customWidth="1"/>
    <col min="14305" max="14305" width="8.5" style="9" customWidth="1"/>
    <col min="14306" max="14306" width="8.5" style="9" bestFit="1" customWidth="1"/>
    <col min="14307" max="14307" width="10.375" style="9" bestFit="1" customWidth="1"/>
    <col min="14308" max="14308" width="8.5" style="9" bestFit="1" customWidth="1"/>
    <col min="14309" max="14505" width="7.875" style="9"/>
    <col min="14506" max="14506" width="11.375" style="9" customWidth="1"/>
    <col min="14507" max="14507" width="14.625" style="9" customWidth="1"/>
    <col min="14508" max="14509" width="11.25" style="9" customWidth="1"/>
    <col min="14510" max="14510" width="11.875" style="9" customWidth="1"/>
    <col min="14511" max="14511" width="13.25" style="9" customWidth="1"/>
    <col min="14512" max="14512" width="8.875" style="9" customWidth="1"/>
    <col min="14513" max="14513" width="9.375" style="9" customWidth="1"/>
    <col min="14514" max="14514" width="10.5" style="9" customWidth="1"/>
    <col min="14515" max="14515" width="8.125" style="9" customWidth="1"/>
    <col min="14516" max="14516" width="9.375" style="9" customWidth="1"/>
    <col min="14517" max="14517" width="11.125" style="9" customWidth="1"/>
    <col min="14518" max="14518" width="9.5" style="9" customWidth="1"/>
    <col min="14519" max="14519" width="10.375" style="9" customWidth="1"/>
    <col min="14520" max="14521" width="8.5" style="9" bestFit="1" customWidth="1"/>
    <col min="14522" max="14522" width="8.5" style="9" customWidth="1"/>
    <col min="14523" max="14524" width="8.5" style="9" bestFit="1" customWidth="1"/>
    <col min="14525" max="14525" width="8.5" style="9" customWidth="1"/>
    <col min="14526" max="14527" width="10.375" style="9" bestFit="1" customWidth="1"/>
    <col min="14528" max="14528" width="10.375" style="9" customWidth="1"/>
    <col min="14529" max="14530" width="8.5" style="9" bestFit="1" customWidth="1"/>
    <col min="14531" max="14531" width="8.5" style="9" customWidth="1"/>
    <col min="14532" max="14533" width="8.5" style="9" bestFit="1" customWidth="1"/>
    <col min="14534" max="14534" width="8.5" style="9" customWidth="1"/>
    <col min="14535" max="14535" width="8.5" style="9" bestFit="1" customWidth="1"/>
    <col min="14536" max="14536" width="10.375" style="9" bestFit="1" customWidth="1"/>
    <col min="14537" max="14537" width="10.375" style="9" customWidth="1"/>
    <col min="14538" max="14539" width="10.375" style="9" bestFit="1" customWidth="1"/>
    <col min="14540" max="14540" width="10.375" style="9" customWidth="1"/>
    <col min="14541" max="14542" width="8.5" style="9" bestFit="1" customWidth="1"/>
    <col min="14543" max="14543" width="8.5" style="9" customWidth="1"/>
    <col min="14544" max="14544" width="7.625" style="9" bestFit="1" customWidth="1"/>
    <col min="14545" max="14545" width="8.5" style="9" bestFit="1" customWidth="1"/>
    <col min="14546" max="14546" width="8.5" style="9" customWidth="1"/>
    <col min="14547" max="14548" width="8.5" style="9" bestFit="1" customWidth="1"/>
    <col min="14549" max="14549" width="8.5" style="9" customWidth="1"/>
    <col min="14550" max="14550" width="7.625" style="9" bestFit="1" customWidth="1"/>
    <col min="14551" max="14551" width="8.5" style="9" bestFit="1" customWidth="1"/>
    <col min="14552" max="14552" width="8.5" style="9" customWidth="1"/>
    <col min="14553" max="14553" width="6.75" style="9" bestFit="1" customWidth="1"/>
    <col min="14554" max="14554" width="8.5" style="9" bestFit="1" customWidth="1"/>
    <col min="14555" max="14555" width="8.5" style="9" customWidth="1"/>
    <col min="14556" max="14556" width="7.625" style="9" bestFit="1" customWidth="1"/>
    <col min="14557" max="14557" width="8.5" style="9" bestFit="1" customWidth="1"/>
    <col min="14558" max="14558" width="8.5" style="9" customWidth="1"/>
    <col min="14559" max="14559" width="6.75" style="9" bestFit="1" customWidth="1"/>
    <col min="14560" max="14560" width="8.5" style="9" bestFit="1" customWidth="1"/>
    <col min="14561" max="14561" width="8.5" style="9" customWidth="1"/>
    <col min="14562" max="14562" width="8.5" style="9" bestFit="1" customWidth="1"/>
    <col min="14563" max="14563" width="10.375" style="9" bestFit="1" customWidth="1"/>
    <col min="14564" max="14564" width="8.5" style="9" bestFit="1" customWidth="1"/>
    <col min="14565" max="14761" width="7.875" style="9"/>
    <col min="14762" max="14762" width="11.375" style="9" customWidth="1"/>
    <col min="14763" max="14763" width="14.625" style="9" customWidth="1"/>
    <col min="14764" max="14765" width="11.25" style="9" customWidth="1"/>
    <col min="14766" max="14766" width="11.875" style="9" customWidth="1"/>
    <col min="14767" max="14767" width="13.25" style="9" customWidth="1"/>
    <col min="14768" max="14768" width="8.875" style="9" customWidth="1"/>
    <col min="14769" max="14769" width="9.375" style="9" customWidth="1"/>
    <col min="14770" max="14770" width="10.5" style="9" customWidth="1"/>
    <col min="14771" max="14771" width="8.125" style="9" customWidth="1"/>
    <col min="14772" max="14772" width="9.375" style="9" customWidth="1"/>
    <col min="14773" max="14773" width="11.125" style="9" customWidth="1"/>
    <col min="14774" max="14774" width="9.5" style="9" customWidth="1"/>
    <col min="14775" max="14775" width="10.375" style="9" customWidth="1"/>
    <col min="14776" max="14777" width="8.5" style="9" bestFit="1" customWidth="1"/>
    <col min="14778" max="14778" width="8.5" style="9" customWidth="1"/>
    <col min="14779" max="14780" width="8.5" style="9" bestFit="1" customWidth="1"/>
    <col min="14781" max="14781" width="8.5" style="9" customWidth="1"/>
    <col min="14782" max="14783" width="10.375" style="9" bestFit="1" customWidth="1"/>
    <col min="14784" max="14784" width="10.375" style="9" customWidth="1"/>
    <col min="14785" max="14786" width="8.5" style="9" bestFit="1" customWidth="1"/>
    <col min="14787" max="14787" width="8.5" style="9" customWidth="1"/>
    <col min="14788" max="14789" width="8.5" style="9" bestFit="1" customWidth="1"/>
    <col min="14790" max="14790" width="8.5" style="9" customWidth="1"/>
    <col min="14791" max="14791" width="8.5" style="9" bestFit="1" customWidth="1"/>
    <col min="14792" max="14792" width="10.375" style="9" bestFit="1" customWidth="1"/>
    <col min="14793" max="14793" width="10.375" style="9" customWidth="1"/>
    <col min="14794" max="14795" width="10.375" style="9" bestFit="1" customWidth="1"/>
    <col min="14796" max="14796" width="10.375" style="9" customWidth="1"/>
    <col min="14797" max="14798" width="8.5" style="9" bestFit="1" customWidth="1"/>
    <col min="14799" max="14799" width="8.5" style="9" customWidth="1"/>
    <col min="14800" max="14800" width="7.625" style="9" bestFit="1" customWidth="1"/>
    <col min="14801" max="14801" width="8.5" style="9" bestFit="1" customWidth="1"/>
    <col min="14802" max="14802" width="8.5" style="9" customWidth="1"/>
    <col min="14803" max="14804" width="8.5" style="9" bestFit="1" customWidth="1"/>
    <col min="14805" max="14805" width="8.5" style="9" customWidth="1"/>
    <col min="14806" max="14806" width="7.625" style="9" bestFit="1" customWidth="1"/>
    <col min="14807" max="14807" width="8.5" style="9" bestFit="1" customWidth="1"/>
    <col min="14808" max="14808" width="8.5" style="9" customWidth="1"/>
    <col min="14809" max="14809" width="6.75" style="9" bestFit="1" customWidth="1"/>
    <col min="14810" max="14810" width="8.5" style="9" bestFit="1" customWidth="1"/>
    <col min="14811" max="14811" width="8.5" style="9" customWidth="1"/>
    <col min="14812" max="14812" width="7.625" style="9" bestFit="1" customWidth="1"/>
    <col min="14813" max="14813" width="8.5" style="9" bestFit="1" customWidth="1"/>
    <col min="14814" max="14814" width="8.5" style="9" customWidth="1"/>
    <col min="14815" max="14815" width="6.75" style="9" bestFit="1" customWidth="1"/>
    <col min="14816" max="14816" width="8.5" style="9" bestFit="1" customWidth="1"/>
    <col min="14817" max="14817" width="8.5" style="9" customWidth="1"/>
    <col min="14818" max="14818" width="8.5" style="9" bestFit="1" customWidth="1"/>
    <col min="14819" max="14819" width="10.375" style="9" bestFit="1" customWidth="1"/>
    <col min="14820" max="14820" width="8.5" style="9" bestFit="1" customWidth="1"/>
    <col min="14821" max="15017" width="7.875" style="9"/>
    <col min="15018" max="15018" width="11.375" style="9" customWidth="1"/>
    <col min="15019" max="15019" width="14.625" style="9" customWidth="1"/>
    <col min="15020" max="15021" width="11.25" style="9" customWidth="1"/>
    <col min="15022" max="15022" width="11.875" style="9" customWidth="1"/>
    <col min="15023" max="15023" width="13.25" style="9" customWidth="1"/>
    <col min="15024" max="15024" width="8.875" style="9" customWidth="1"/>
    <col min="15025" max="15025" width="9.375" style="9" customWidth="1"/>
    <col min="15026" max="15026" width="10.5" style="9" customWidth="1"/>
    <col min="15027" max="15027" width="8.125" style="9" customWidth="1"/>
    <col min="15028" max="15028" width="9.375" style="9" customWidth="1"/>
    <col min="15029" max="15029" width="11.125" style="9" customWidth="1"/>
    <col min="15030" max="15030" width="9.5" style="9" customWidth="1"/>
    <col min="15031" max="15031" width="10.375" style="9" customWidth="1"/>
    <col min="15032" max="15033" width="8.5" style="9" bestFit="1" customWidth="1"/>
    <col min="15034" max="15034" width="8.5" style="9" customWidth="1"/>
    <col min="15035" max="15036" width="8.5" style="9" bestFit="1" customWidth="1"/>
    <col min="15037" max="15037" width="8.5" style="9" customWidth="1"/>
    <col min="15038" max="15039" width="10.375" style="9" bestFit="1" customWidth="1"/>
    <col min="15040" max="15040" width="10.375" style="9" customWidth="1"/>
    <col min="15041" max="15042" width="8.5" style="9" bestFit="1" customWidth="1"/>
    <col min="15043" max="15043" width="8.5" style="9" customWidth="1"/>
    <col min="15044" max="15045" width="8.5" style="9" bestFit="1" customWidth="1"/>
    <col min="15046" max="15046" width="8.5" style="9" customWidth="1"/>
    <col min="15047" max="15047" width="8.5" style="9" bestFit="1" customWidth="1"/>
    <col min="15048" max="15048" width="10.375" style="9" bestFit="1" customWidth="1"/>
    <col min="15049" max="15049" width="10.375" style="9" customWidth="1"/>
    <col min="15050" max="15051" width="10.375" style="9" bestFit="1" customWidth="1"/>
    <col min="15052" max="15052" width="10.375" style="9" customWidth="1"/>
    <col min="15053" max="15054" width="8.5" style="9" bestFit="1" customWidth="1"/>
    <col min="15055" max="15055" width="8.5" style="9" customWidth="1"/>
    <col min="15056" max="15056" width="7.625" style="9" bestFit="1" customWidth="1"/>
    <col min="15057" max="15057" width="8.5" style="9" bestFit="1" customWidth="1"/>
    <col min="15058" max="15058" width="8.5" style="9" customWidth="1"/>
    <col min="15059" max="15060" width="8.5" style="9" bestFit="1" customWidth="1"/>
    <col min="15061" max="15061" width="8.5" style="9" customWidth="1"/>
    <col min="15062" max="15062" width="7.625" style="9" bestFit="1" customWidth="1"/>
    <col min="15063" max="15063" width="8.5" style="9" bestFit="1" customWidth="1"/>
    <col min="15064" max="15064" width="8.5" style="9" customWidth="1"/>
    <col min="15065" max="15065" width="6.75" style="9" bestFit="1" customWidth="1"/>
    <col min="15066" max="15066" width="8.5" style="9" bestFit="1" customWidth="1"/>
    <col min="15067" max="15067" width="8.5" style="9" customWidth="1"/>
    <col min="15068" max="15068" width="7.625" style="9" bestFit="1" customWidth="1"/>
    <col min="15069" max="15069" width="8.5" style="9" bestFit="1" customWidth="1"/>
    <col min="15070" max="15070" width="8.5" style="9" customWidth="1"/>
    <col min="15071" max="15071" width="6.75" style="9" bestFit="1" customWidth="1"/>
    <col min="15072" max="15072" width="8.5" style="9" bestFit="1" customWidth="1"/>
    <col min="15073" max="15073" width="8.5" style="9" customWidth="1"/>
    <col min="15074" max="15074" width="8.5" style="9" bestFit="1" customWidth="1"/>
    <col min="15075" max="15075" width="10.375" style="9" bestFit="1" customWidth="1"/>
    <col min="15076" max="15076" width="8.5" style="9" bestFit="1" customWidth="1"/>
    <col min="15077" max="16384" width="7.875" style="9"/>
  </cols>
  <sheetData>
    <row r="1" spans="1:57" ht="17.25" customHeight="1" x14ac:dyDescent="0.15">
      <c r="A1" s="80" t="s">
        <v>65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0"/>
      <c r="BC1" s="80"/>
      <c r="BD1" s="80"/>
      <c r="BE1" s="80"/>
    </row>
    <row r="2" spans="1:57" ht="14.25" customHeight="1" x14ac:dyDescent="0.15">
      <c r="A2" s="81" t="s">
        <v>66</v>
      </c>
      <c r="B2" s="81" t="s">
        <v>67</v>
      </c>
      <c r="C2" s="82" t="s">
        <v>68</v>
      </c>
      <c r="D2" s="83" t="s">
        <v>69</v>
      </c>
      <c r="E2" s="84" t="s">
        <v>70</v>
      </c>
      <c r="F2" s="85" t="s">
        <v>71</v>
      </c>
      <c r="G2" s="85" t="s">
        <v>72</v>
      </c>
      <c r="H2" s="88" t="s">
        <v>73</v>
      </c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8"/>
      <c r="AN2" s="88"/>
      <c r="AO2" s="88"/>
      <c r="AP2" s="88"/>
      <c r="AQ2" s="88"/>
      <c r="AR2" s="88"/>
      <c r="AS2" s="88"/>
      <c r="AT2" s="88"/>
      <c r="AU2" s="88"/>
      <c r="AV2" s="88"/>
      <c r="AW2" s="88"/>
      <c r="AX2" s="88"/>
      <c r="AY2" s="88"/>
      <c r="AZ2" s="88"/>
      <c r="BA2" s="88"/>
      <c r="BB2" s="88"/>
      <c r="BC2" s="88"/>
      <c r="BD2" s="88"/>
      <c r="BE2" s="10" t="s">
        <v>74</v>
      </c>
    </row>
    <row r="3" spans="1:57" s="13" customFormat="1" ht="14.25" customHeight="1" x14ac:dyDescent="0.15">
      <c r="A3" s="81"/>
      <c r="B3" s="81"/>
      <c r="C3" s="82"/>
      <c r="D3" s="83"/>
      <c r="E3" s="84"/>
      <c r="F3" s="86"/>
      <c r="G3" s="86"/>
      <c r="H3" s="74" t="s">
        <v>75</v>
      </c>
      <c r="I3" s="75"/>
      <c r="J3" s="76"/>
      <c r="K3" s="77" t="s">
        <v>76</v>
      </c>
      <c r="L3" s="78"/>
      <c r="M3" s="79"/>
      <c r="N3" s="69" t="s">
        <v>77</v>
      </c>
      <c r="O3" s="70"/>
      <c r="P3" s="71"/>
      <c r="Q3" s="69" t="s">
        <v>78</v>
      </c>
      <c r="R3" s="70"/>
      <c r="S3" s="71"/>
      <c r="T3" s="69" t="s">
        <v>79</v>
      </c>
      <c r="U3" s="70"/>
      <c r="V3" s="71"/>
      <c r="W3" s="69" t="s">
        <v>80</v>
      </c>
      <c r="X3" s="70"/>
      <c r="Y3" s="71"/>
      <c r="Z3" s="69" t="s">
        <v>25</v>
      </c>
      <c r="AA3" s="70"/>
      <c r="AB3" s="71"/>
      <c r="AC3" s="69" t="s">
        <v>15</v>
      </c>
      <c r="AD3" s="70"/>
      <c r="AE3" s="71"/>
      <c r="AF3" s="69" t="s">
        <v>8</v>
      </c>
      <c r="AG3" s="70"/>
      <c r="AH3" s="71"/>
      <c r="AI3" s="69" t="s">
        <v>34</v>
      </c>
      <c r="AJ3" s="70"/>
      <c r="AK3" s="71"/>
      <c r="AL3" s="69" t="s">
        <v>61</v>
      </c>
      <c r="AM3" s="70"/>
      <c r="AN3" s="71"/>
      <c r="AO3" s="69" t="s">
        <v>81</v>
      </c>
      <c r="AP3" s="70"/>
      <c r="AQ3" s="71"/>
      <c r="AR3" s="69" t="s">
        <v>49</v>
      </c>
      <c r="AS3" s="70"/>
      <c r="AT3" s="71"/>
      <c r="AU3" s="69" t="s">
        <v>82</v>
      </c>
      <c r="AV3" s="70"/>
      <c r="AW3" s="71"/>
      <c r="AX3" s="69" t="s">
        <v>54</v>
      </c>
      <c r="AY3" s="70"/>
      <c r="AZ3" s="71"/>
      <c r="BA3" s="69" t="s">
        <v>83</v>
      </c>
      <c r="BB3" s="70"/>
      <c r="BC3" s="71"/>
      <c r="BD3" s="11" t="s">
        <v>84</v>
      </c>
      <c r="BE3" s="12" t="s">
        <v>85</v>
      </c>
    </row>
    <row r="4" spans="1:57" s="13" customFormat="1" ht="14.25" customHeight="1" x14ac:dyDescent="0.15">
      <c r="A4" s="81"/>
      <c r="B4" s="81"/>
      <c r="C4" s="82"/>
      <c r="D4" s="83"/>
      <c r="E4" s="84"/>
      <c r="F4" s="87"/>
      <c r="G4" s="87"/>
      <c r="H4" s="14" t="s">
        <v>86</v>
      </c>
      <c r="I4" s="14" t="s">
        <v>87</v>
      </c>
      <c r="J4" s="14" t="s">
        <v>88</v>
      </c>
      <c r="K4" s="14" t="s">
        <v>89</v>
      </c>
      <c r="L4" s="14" t="s">
        <v>87</v>
      </c>
      <c r="M4" s="14" t="s">
        <v>88</v>
      </c>
      <c r="N4" s="14" t="s">
        <v>89</v>
      </c>
      <c r="O4" s="14" t="s">
        <v>87</v>
      </c>
      <c r="P4" s="14" t="s">
        <v>88</v>
      </c>
      <c r="Q4" s="14" t="s">
        <v>89</v>
      </c>
      <c r="R4" s="14" t="s">
        <v>87</v>
      </c>
      <c r="S4" s="14" t="s">
        <v>88</v>
      </c>
      <c r="T4" s="14" t="s">
        <v>89</v>
      </c>
      <c r="U4" s="14" t="s">
        <v>87</v>
      </c>
      <c r="V4" s="14" t="s">
        <v>88</v>
      </c>
      <c r="W4" s="14" t="s">
        <v>89</v>
      </c>
      <c r="X4" s="14" t="s">
        <v>87</v>
      </c>
      <c r="Y4" s="14" t="s">
        <v>88</v>
      </c>
      <c r="Z4" s="14" t="s">
        <v>89</v>
      </c>
      <c r="AA4" s="14" t="s">
        <v>87</v>
      </c>
      <c r="AB4" s="14" t="s">
        <v>88</v>
      </c>
      <c r="AC4" s="14" t="s">
        <v>89</v>
      </c>
      <c r="AD4" s="14" t="s">
        <v>87</v>
      </c>
      <c r="AE4" s="14" t="s">
        <v>88</v>
      </c>
      <c r="AF4" s="14" t="s">
        <v>89</v>
      </c>
      <c r="AG4" s="14" t="s">
        <v>87</v>
      </c>
      <c r="AH4" s="14" t="s">
        <v>88</v>
      </c>
      <c r="AI4" s="14" t="s">
        <v>89</v>
      </c>
      <c r="AJ4" s="14" t="s">
        <v>87</v>
      </c>
      <c r="AK4" s="14" t="s">
        <v>88</v>
      </c>
      <c r="AL4" s="14" t="s">
        <v>89</v>
      </c>
      <c r="AM4" s="14" t="s">
        <v>87</v>
      </c>
      <c r="AN4" s="14" t="s">
        <v>88</v>
      </c>
      <c r="AO4" s="14" t="s">
        <v>89</v>
      </c>
      <c r="AP4" s="14" t="s">
        <v>87</v>
      </c>
      <c r="AQ4" s="14" t="s">
        <v>88</v>
      </c>
      <c r="AR4" s="14" t="s">
        <v>89</v>
      </c>
      <c r="AS4" s="14" t="s">
        <v>87</v>
      </c>
      <c r="AT4" s="14" t="s">
        <v>88</v>
      </c>
      <c r="AU4" s="14" t="s">
        <v>89</v>
      </c>
      <c r="AV4" s="14" t="s">
        <v>87</v>
      </c>
      <c r="AW4" s="14" t="s">
        <v>88</v>
      </c>
      <c r="AX4" s="14" t="s">
        <v>89</v>
      </c>
      <c r="AY4" s="14" t="s">
        <v>87</v>
      </c>
      <c r="AZ4" s="14" t="s">
        <v>88</v>
      </c>
      <c r="BA4" s="14" t="s">
        <v>89</v>
      </c>
      <c r="BB4" s="14" t="s">
        <v>87</v>
      </c>
      <c r="BC4" s="14" t="s">
        <v>88</v>
      </c>
      <c r="BD4" s="11"/>
      <c r="BE4" s="12"/>
    </row>
    <row r="5" spans="1:57" ht="14.25" customHeight="1" x14ac:dyDescent="0.15">
      <c r="A5" s="72" t="s">
        <v>8</v>
      </c>
      <c r="B5" s="15" t="s">
        <v>10</v>
      </c>
      <c r="C5" s="17">
        <v>220</v>
      </c>
      <c r="D5" s="16">
        <f>'[1]1-10指标'!$C$4</f>
        <v>151.41999999999999</v>
      </c>
      <c r="E5" s="18">
        <f>'[1]1-10月实际发生'!$D$4</f>
        <v>119.33801500000001</v>
      </c>
      <c r="F5" s="19">
        <f>(E5-D5)/D5</f>
        <v>-0.21187415797120576</v>
      </c>
      <c r="G5" s="19">
        <f>E5/C5</f>
        <v>0.54244552272727276</v>
      </c>
      <c r="H5" s="18">
        <f>'[1]1-10指标'!D4</f>
        <v>1.3850909090909092</v>
      </c>
      <c r="I5" s="20">
        <f>'[1]1-10月实际发生'!E4</f>
        <v>1.6955390000000001</v>
      </c>
      <c r="J5" s="21">
        <f>I5/H5</f>
        <v>1.224135534260961</v>
      </c>
      <c r="K5" s="18">
        <f>'[1]1-10指标'!E4</f>
        <v>19.561272727272726</v>
      </c>
      <c r="L5" s="20">
        <f>'[1]1-10月实际发生'!F4</f>
        <v>11.555653000000001</v>
      </c>
      <c r="M5" s="21">
        <f>L5/K5</f>
        <v>0.590741367451458</v>
      </c>
      <c r="N5" s="18">
        <f>'[1]1-10指标'!F4</f>
        <v>5.8866363636363639</v>
      </c>
      <c r="O5" s="20">
        <f>'[1]1-10月实际发生'!G4</f>
        <v>6.0449039999999998</v>
      </c>
      <c r="P5" s="21">
        <f>O5/N5</f>
        <v>1.0268859203434588</v>
      </c>
      <c r="Q5" s="18">
        <f>'[1]1-10指标'!G4</f>
        <v>14.633454545454544</v>
      </c>
      <c r="R5" s="20">
        <f>'[1]1-10月实际发生'!H4</f>
        <v>16.772981000000001</v>
      </c>
      <c r="S5" s="21">
        <f>R5/Q5</f>
        <v>1.1462078860394616</v>
      </c>
      <c r="T5" s="18">
        <f>'[1]1-10指标'!H4</f>
        <v>76.74136363636363</v>
      </c>
      <c r="U5" s="20">
        <f>'[1]1-10月实际发生'!I4</f>
        <v>46.392954000000003</v>
      </c>
      <c r="V5" s="21">
        <f>U5/T5</f>
        <v>0.60453648204417443</v>
      </c>
      <c r="W5" s="18">
        <f>'[1]1-10指标'!I4</f>
        <v>3.1264545454545454</v>
      </c>
      <c r="X5" s="20">
        <f>'[1]1-10月实际发生'!J4</f>
        <v>2.8792</v>
      </c>
      <c r="Y5" s="21">
        <f>X5/W5</f>
        <v>0.92091535576168182</v>
      </c>
      <c r="Z5" s="18">
        <f>'[1]1-10指标'!J4</f>
        <v>1.7313636363636364</v>
      </c>
      <c r="AA5" s="20">
        <f>'[1]1-10月实际发生'!K4</f>
        <v>0</v>
      </c>
      <c r="AB5" s="21">
        <f>AA5/Z5</f>
        <v>0</v>
      </c>
      <c r="AC5" s="18">
        <f>'[1]1-10指标'!K4</f>
        <v>6.1529090909090911</v>
      </c>
      <c r="AD5" s="20">
        <f>'[1]1-10月实际发生'!L4</f>
        <v>3.2833079999999999</v>
      </c>
      <c r="AE5" s="21">
        <f>AD5/AC5</f>
        <v>0.53361880559085129</v>
      </c>
      <c r="AF5" s="18">
        <f>'[1]1-10指标'!L4</f>
        <v>5.5203636363636361</v>
      </c>
      <c r="AG5" s="20">
        <f>'[1]1-10月实际发生'!M4</f>
        <v>5.2400130000000003</v>
      </c>
      <c r="AH5" s="21">
        <f>AG5/AF5</f>
        <v>0.94921518674659122</v>
      </c>
      <c r="AI5" s="18">
        <f>'[1]1-10指标'!M4</f>
        <v>16.681090909090909</v>
      </c>
      <c r="AJ5" s="20">
        <f>'[1]1-10月实际发生'!N4</f>
        <v>25.473463000000002</v>
      </c>
      <c r="AK5" s="21">
        <f>AJ5/AI5</f>
        <v>1.5270861563446909</v>
      </c>
      <c r="AL5" s="18">
        <f>'[1]1-10指标'!N4</f>
        <v>0</v>
      </c>
      <c r="AM5" s="20">
        <f>'[1]1-10月实际发生'!O4</f>
        <v>0</v>
      </c>
      <c r="AN5" s="21"/>
      <c r="AO5" s="18">
        <f>'[1]1-10指标'!O4</f>
        <v>0</v>
      </c>
      <c r="AP5" s="20">
        <f>'[1]1-10月实际发生'!P4</f>
        <v>0</v>
      </c>
      <c r="AQ5" s="21"/>
      <c r="AR5" s="18">
        <f>'[1]1-10指标'!P4</f>
        <v>0</v>
      </c>
      <c r="AS5" s="20">
        <f>'[1]1-10月实际发生'!Q4</f>
        <v>0</v>
      </c>
      <c r="AT5" s="21"/>
      <c r="AU5" s="18">
        <f>'[1]1-10指标'!Q4</f>
        <v>0</v>
      </c>
      <c r="AV5" s="20">
        <f>'[1]1-10月实际发生'!R4</f>
        <v>0</v>
      </c>
      <c r="AW5" s="21"/>
      <c r="AX5" s="18">
        <f>'[1]1-10指标'!R4</f>
        <v>0</v>
      </c>
      <c r="AY5" s="20">
        <f>'[1]1-10月实际发生'!S4</f>
        <v>0</v>
      </c>
      <c r="AZ5" s="21"/>
      <c r="BA5" s="18">
        <f>'[1]1-10指标'!S4</f>
        <v>0</v>
      </c>
      <c r="BB5" s="20">
        <f>'[1]1-10月实际发生'!T4</f>
        <v>0</v>
      </c>
      <c r="BC5" s="21"/>
      <c r="BD5" s="18">
        <f>'[1]1-10指标'!T4</f>
        <v>0</v>
      </c>
      <c r="BE5" s="22" t="s">
        <v>90</v>
      </c>
    </row>
    <row r="6" spans="1:57" ht="14.25" customHeight="1" x14ac:dyDescent="0.15">
      <c r="A6" s="72"/>
      <c r="B6" s="15" t="s">
        <v>11</v>
      </c>
      <c r="C6" s="17">
        <v>113</v>
      </c>
      <c r="D6" s="16">
        <f>'[1]1-10指标'!$C$5</f>
        <v>77.779999999999987</v>
      </c>
      <c r="E6" s="18">
        <f>'[1]1-10月实际发生'!$D$5</f>
        <v>72.518104033000014</v>
      </c>
      <c r="F6" s="19">
        <f t="shared" ref="F6:F51" si="0">(E6-D6)/D6</f>
        <v>-6.7651015260992195E-2</v>
      </c>
      <c r="G6" s="19">
        <f t="shared" ref="G6:G51" si="1">E6/C6</f>
        <v>0.64175313303539838</v>
      </c>
      <c r="H6" s="18">
        <f>'[1]1-10指标'!D5</f>
        <v>5.85</v>
      </c>
      <c r="I6" s="20">
        <f>'[1]1-10月实际发生'!E5</f>
        <v>3.41</v>
      </c>
      <c r="J6" s="21">
        <f t="shared" ref="J6:J33" si="2">I6/H6</f>
        <v>0.58290598290598294</v>
      </c>
      <c r="K6" s="18">
        <f>'[1]1-10指标'!E5</f>
        <v>9.75</v>
      </c>
      <c r="L6" s="20">
        <f>'[1]1-10月实际发生'!F5</f>
        <v>7.0600000000000005</v>
      </c>
      <c r="M6" s="21">
        <f t="shared" ref="M6:M52" si="3">L6/K6</f>
        <v>0.72410256410256413</v>
      </c>
      <c r="N6" s="18">
        <f>'[1]1-10指标'!F5</f>
        <v>4.8</v>
      </c>
      <c r="O6" s="20">
        <f>'[1]1-10月实际发生'!G5</f>
        <v>1.49</v>
      </c>
      <c r="P6" s="21">
        <f t="shared" ref="P6:P52" si="4">O6/N6</f>
        <v>0.31041666666666667</v>
      </c>
      <c r="Q6" s="18">
        <f>'[1]1-10指标'!G5</f>
        <v>26.64</v>
      </c>
      <c r="R6" s="20">
        <f>'[1]1-10月实际发生'!H5</f>
        <v>34.67</v>
      </c>
      <c r="S6" s="21">
        <f t="shared" ref="S6:S52" si="5">R6/Q6</f>
        <v>1.3014264264264264</v>
      </c>
      <c r="T6" s="18">
        <f>'[1]1-10指标'!H5</f>
        <v>11.76</v>
      </c>
      <c r="U6" s="20">
        <f>'[1]1-10月实际发生'!I5</f>
        <v>7.03</v>
      </c>
      <c r="V6" s="21">
        <f t="shared" ref="V6:V52" si="6">U6/T6</f>
        <v>0.59778911564625858</v>
      </c>
      <c r="W6" s="18">
        <f>'[1]1-10指标'!I5</f>
        <v>4.43</v>
      </c>
      <c r="X6" s="20">
        <f>'[1]1-10月实际发生'!J5</f>
        <v>1.3400000000000003</v>
      </c>
      <c r="Y6" s="21">
        <f t="shared" ref="Y6:Y52" si="7">X6/W6</f>
        <v>0.30248306997742674</v>
      </c>
      <c r="Z6" s="18">
        <f>'[1]1-10指标'!J5</f>
        <v>3.28</v>
      </c>
      <c r="AA6" s="20">
        <f>'[1]1-10月实际发生'!K5</f>
        <v>1.8200000000000003</v>
      </c>
      <c r="AB6" s="21">
        <f t="shared" ref="AB6:AB52" si="8">AA6/Z6</f>
        <v>0.55487804878048796</v>
      </c>
      <c r="AC6" s="18">
        <f>'[1]1-10指标'!K5</f>
        <v>0</v>
      </c>
      <c r="AD6" s="20">
        <f>'[1]1-10月实际发生'!L5</f>
        <v>0</v>
      </c>
      <c r="AE6" s="21"/>
      <c r="AF6" s="18">
        <f>'[1]1-10指标'!L5</f>
        <v>11.270000000000001</v>
      </c>
      <c r="AG6" s="20">
        <f>'[1]1-10月实际发生'!M5</f>
        <v>15.698104033000003</v>
      </c>
      <c r="AH6" s="21">
        <f t="shared" ref="AH6:AH52" si="9">AG6/AF6</f>
        <v>1.3929107393966285</v>
      </c>
      <c r="AI6" s="18">
        <f>'[1]1-10指标'!M5</f>
        <v>0</v>
      </c>
      <c r="AJ6" s="20">
        <f>'[1]1-10月实际发生'!N5</f>
        <v>0</v>
      </c>
      <c r="AK6" s="21"/>
      <c r="AL6" s="18">
        <f>'[1]1-10指标'!N5</f>
        <v>0</v>
      </c>
      <c r="AM6" s="20">
        <f>'[1]1-10月实际发生'!O5</f>
        <v>0</v>
      </c>
      <c r="AN6" s="21"/>
      <c r="AO6" s="18">
        <f>'[1]1-10指标'!O5</f>
        <v>0</v>
      </c>
      <c r="AP6" s="20">
        <f>'[1]1-10月实际发生'!P5</f>
        <v>0</v>
      </c>
      <c r="AQ6" s="21"/>
      <c r="AR6" s="18">
        <f>'[1]1-10指标'!P5</f>
        <v>0</v>
      </c>
      <c r="AS6" s="20">
        <f>'[1]1-10月实际发生'!Q5</f>
        <v>0</v>
      </c>
      <c r="AT6" s="21"/>
      <c r="AU6" s="18">
        <f>'[1]1-10指标'!Q5</f>
        <v>0</v>
      </c>
      <c r="AV6" s="20">
        <f>'[1]1-10月实际发生'!R5</f>
        <v>0</v>
      </c>
      <c r="AW6" s="21"/>
      <c r="AX6" s="18">
        <f>'[1]1-10指标'!R5</f>
        <v>0</v>
      </c>
      <c r="AY6" s="20">
        <f>'[1]1-10月实际发生'!S5</f>
        <v>0</v>
      </c>
      <c r="AZ6" s="21"/>
      <c r="BA6" s="18">
        <f>'[1]1-10指标'!S5</f>
        <v>0</v>
      </c>
      <c r="BB6" s="20">
        <f>'[1]1-10月实际发生'!T5</f>
        <v>0</v>
      </c>
      <c r="BC6" s="21"/>
      <c r="BD6" s="18">
        <f>'[1]1-10指标'!T5</f>
        <v>0</v>
      </c>
      <c r="BE6" s="22" t="s">
        <v>90</v>
      </c>
    </row>
    <row r="7" spans="1:57" ht="14.25" customHeight="1" x14ac:dyDescent="0.15">
      <c r="A7" s="72"/>
      <c r="B7" s="15" t="s">
        <v>12</v>
      </c>
      <c r="C7" s="17">
        <v>18</v>
      </c>
      <c r="D7" s="16">
        <f>'[1]1-10指标'!$C$6</f>
        <v>15</v>
      </c>
      <c r="E7" s="18">
        <f>'[1]1-10月实际发生'!$D$6</f>
        <v>16.73</v>
      </c>
      <c r="F7" s="19">
        <f t="shared" si="0"/>
        <v>0.11533333333333336</v>
      </c>
      <c r="G7" s="19">
        <f t="shared" si="1"/>
        <v>0.92944444444444452</v>
      </c>
      <c r="H7" s="18">
        <f>'[1]1-10指标'!D6</f>
        <v>0.20999999999999996</v>
      </c>
      <c r="I7" s="20">
        <f>'[1]1-10月实际发生'!E6</f>
        <v>0.02</v>
      </c>
      <c r="J7" s="21">
        <f t="shared" si="2"/>
        <v>9.5238095238095261E-2</v>
      </c>
      <c r="K7" s="18">
        <f>'[1]1-10指标'!E6</f>
        <v>0.74999999999999989</v>
      </c>
      <c r="L7" s="20">
        <f>'[1]1-10月实际发生'!F6</f>
        <v>1.4300000000000002</v>
      </c>
      <c r="M7" s="21">
        <f t="shared" si="3"/>
        <v>1.9066666666666672</v>
      </c>
      <c r="N7" s="18">
        <f>'[1]1-10指标'!F6</f>
        <v>1.96</v>
      </c>
      <c r="O7" s="20">
        <f>'[1]1-10月实际发生'!G6</f>
        <v>1.6</v>
      </c>
      <c r="P7" s="21">
        <f t="shared" si="4"/>
        <v>0.81632653061224492</v>
      </c>
      <c r="Q7" s="18">
        <f>'[1]1-10指标'!G6</f>
        <v>2.2000000000000002</v>
      </c>
      <c r="R7" s="20">
        <f>'[1]1-10月实际发生'!H6</f>
        <v>4.0999999999999996</v>
      </c>
      <c r="S7" s="21">
        <f t="shared" si="5"/>
        <v>1.8636363636363633</v>
      </c>
      <c r="T7" s="18">
        <f>'[1]1-10指标'!H6</f>
        <v>6.2</v>
      </c>
      <c r="U7" s="20">
        <f>'[1]1-10月实际发生'!I6</f>
        <v>2.96</v>
      </c>
      <c r="V7" s="21">
        <f t="shared" si="6"/>
        <v>0.47741935483870968</v>
      </c>
      <c r="W7" s="18">
        <f>'[1]1-10指标'!I6</f>
        <v>1.8199999999999998</v>
      </c>
      <c r="X7" s="20">
        <f>'[1]1-10月实际发生'!J6</f>
        <v>2</v>
      </c>
      <c r="Y7" s="21">
        <f t="shared" si="7"/>
        <v>1.098901098901099</v>
      </c>
      <c r="Z7" s="18">
        <f>'[1]1-10指标'!J6</f>
        <v>0</v>
      </c>
      <c r="AA7" s="20">
        <f>'[1]1-10月实际发生'!K6</f>
        <v>0.5</v>
      </c>
      <c r="AB7" s="21"/>
      <c r="AC7" s="18">
        <f>'[1]1-10指标'!K6</f>
        <v>0.08</v>
      </c>
      <c r="AD7" s="20">
        <f>'[1]1-10月实际发生'!L6</f>
        <v>0</v>
      </c>
      <c r="AE7" s="21">
        <f t="shared" ref="AE7:AE52" si="10">AD7/AC7</f>
        <v>0</v>
      </c>
      <c r="AF7" s="18">
        <f>'[1]1-10指标'!L6</f>
        <v>1.7800000000000002</v>
      </c>
      <c r="AG7" s="20">
        <f>'[1]1-10月实际发生'!M6</f>
        <v>4.12</v>
      </c>
      <c r="AH7" s="21">
        <f t="shared" si="9"/>
        <v>2.3146067415730336</v>
      </c>
      <c r="AI7" s="18">
        <f>'[1]1-10指标'!M6</f>
        <v>0</v>
      </c>
      <c r="AJ7" s="20">
        <f>'[1]1-10月实际发生'!N6</f>
        <v>0</v>
      </c>
      <c r="AK7" s="21"/>
      <c r="AL7" s="18">
        <f>'[1]1-10指标'!N6</f>
        <v>0</v>
      </c>
      <c r="AM7" s="20">
        <f>'[1]1-10月实际发生'!O6</f>
        <v>0</v>
      </c>
      <c r="AN7" s="21"/>
      <c r="AO7" s="18">
        <f>'[1]1-10指标'!O6</f>
        <v>0</v>
      </c>
      <c r="AP7" s="20">
        <f>'[1]1-10月实际发生'!P6</f>
        <v>0</v>
      </c>
      <c r="AQ7" s="21"/>
      <c r="AR7" s="18">
        <f>'[1]1-10指标'!P6</f>
        <v>0</v>
      </c>
      <c r="AS7" s="20">
        <f>'[1]1-10月实际发生'!Q6</f>
        <v>0</v>
      </c>
      <c r="AT7" s="21"/>
      <c r="AU7" s="18">
        <f>'[1]1-10指标'!Q6</f>
        <v>0</v>
      </c>
      <c r="AV7" s="20">
        <f>'[1]1-10月实际发生'!R6</f>
        <v>0</v>
      </c>
      <c r="AW7" s="21"/>
      <c r="AX7" s="18">
        <f>'[1]1-10指标'!R6</f>
        <v>0</v>
      </c>
      <c r="AY7" s="20">
        <f>'[1]1-10月实际发生'!S6</f>
        <v>0</v>
      </c>
      <c r="AZ7" s="21"/>
      <c r="BA7" s="18">
        <f>'[1]1-10指标'!S6</f>
        <v>0</v>
      </c>
      <c r="BB7" s="20">
        <f>'[1]1-10月实际发生'!T6</f>
        <v>0</v>
      </c>
      <c r="BC7" s="21"/>
      <c r="BD7" s="18">
        <f>'[1]1-10指标'!T6</f>
        <v>0</v>
      </c>
      <c r="BE7" s="22" t="s">
        <v>91</v>
      </c>
    </row>
    <row r="8" spans="1:57" ht="14.25" customHeight="1" x14ac:dyDescent="0.15">
      <c r="A8" s="72"/>
      <c r="B8" s="15" t="s">
        <v>13</v>
      </c>
      <c r="C8" s="17">
        <v>260</v>
      </c>
      <c r="D8" s="16">
        <f>'[1]1-10指标'!$C$7</f>
        <v>178.95650319829426</v>
      </c>
      <c r="E8" s="18">
        <f>139.41+32.33</f>
        <v>171.74</v>
      </c>
      <c r="F8" s="19">
        <f t="shared" si="0"/>
        <v>-4.0325459367620414E-2</v>
      </c>
      <c r="G8" s="19">
        <f t="shared" si="1"/>
        <v>0.66053846153846152</v>
      </c>
      <c r="H8" s="18">
        <f>'[1]1-10指标'!D7</f>
        <v>0</v>
      </c>
      <c r="I8" s="20">
        <f>'[1]1-10月实际发生'!E7</f>
        <v>0</v>
      </c>
      <c r="J8" s="21"/>
      <c r="K8" s="18">
        <f>'[1]1-10指标'!E7</f>
        <v>0</v>
      </c>
      <c r="L8" s="20">
        <f>'[1]1-10月实际发生'!F7</f>
        <v>0</v>
      </c>
      <c r="M8" s="21"/>
      <c r="N8" s="18">
        <f>'[1]1-10指标'!F7</f>
        <v>0</v>
      </c>
      <c r="O8" s="20">
        <f>'[1]1-10月实际发生'!G7</f>
        <v>0</v>
      </c>
      <c r="P8" s="21"/>
      <c r="Q8" s="18">
        <f>'[1]1-10指标'!G7</f>
        <v>0</v>
      </c>
      <c r="R8" s="20">
        <f>'[1]1-10月实际发生'!H7</f>
        <v>0</v>
      </c>
      <c r="S8" s="21"/>
      <c r="T8" s="18">
        <f>'[1]1-10指标'!H7</f>
        <v>0</v>
      </c>
      <c r="U8" s="20">
        <f>'[1]1-10月实际发生'!I7</f>
        <v>0</v>
      </c>
      <c r="V8" s="21"/>
      <c r="W8" s="18">
        <f>'[1]1-10指标'!I7</f>
        <v>0</v>
      </c>
      <c r="X8" s="20">
        <f>'[1]1-10月实际发生'!J7</f>
        <v>0</v>
      </c>
      <c r="Y8" s="21"/>
      <c r="Z8" s="18">
        <f>'[1]1-10指标'!J7</f>
        <v>0</v>
      </c>
      <c r="AA8" s="20">
        <f>'[1]1-10月实际发生'!K7</f>
        <v>0</v>
      </c>
      <c r="AB8" s="21"/>
      <c r="AC8" s="18">
        <f>'[1]1-10指标'!K7</f>
        <v>0</v>
      </c>
      <c r="AD8" s="20">
        <f>'[1]1-10月实际发生'!L7</f>
        <v>0</v>
      </c>
      <c r="AE8" s="21"/>
      <c r="AF8" s="18">
        <f>'[1]1-10指标'!L7</f>
        <v>178.95650319829426</v>
      </c>
      <c r="AG8" s="20">
        <f>E8</f>
        <v>171.74</v>
      </c>
      <c r="AH8" s="21">
        <f t="shared" si="9"/>
        <v>0.95967454063237956</v>
      </c>
      <c r="AI8" s="18">
        <f>'[1]1-10指标'!M7</f>
        <v>0</v>
      </c>
      <c r="AJ8" s="20">
        <f>'[1]1-10月实际发生'!N7</f>
        <v>0</v>
      </c>
      <c r="AK8" s="21"/>
      <c r="AL8" s="18">
        <f>'[1]1-10指标'!N7</f>
        <v>0</v>
      </c>
      <c r="AM8" s="20">
        <f>'[1]1-10月实际发生'!O7</f>
        <v>0</v>
      </c>
      <c r="AN8" s="21"/>
      <c r="AO8" s="18">
        <f>'[1]1-10指标'!O7</f>
        <v>0</v>
      </c>
      <c r="AP8" s="20">
        <f>'[1]1-10月实际发生'!P7</f>
        <v>0</v>
      </c>
      <c r="AQ8" s="21"/>
      <c r="AR8" s="18">
        <f>'[1]1-10指标'!P7</f>
        <v>0</v>
      </c>
      <c r="AS8" s="20">
        <f>'[1]1-10月实际发生'!Q7</f>
        <v>0</v>
      </c>
      <c r="AT8" s="21"/>
      <c r="AU8" s="18">
        <f>'[1]1-10指标'!Q7</f>
        <v>0</v>
      </c>
      <c r="AV8" s="20">
        <f>'[1]1-10月实际发生'!R7</f>
        <v>0</v>
      </c>
      <c r="AW8" s="21"/>
      <c r="AX8" s="18">
        <f>'[1]1-10指标'!R7</f>
        <v>0</v>
      </c>
      <c r="AY8" s="20">
        <f>'[1]1-10月实际发生'!S7</f>
        <v>0</v>
      </c>
      <c r="AZ8" s="21"/>
      <c r="BA8" s="18">
        <f>'[1]1-10指标'!S7</f>
        <v>0</v>
      </c>
      <c r="BB8" s="20">
        <f>'[1]1-10月实际发生'!T7</f>
        <v>0</v>
      </c>
      <c r="BC8" s="21"/>
      <c r="BD8" s="18">
        <f>'[1]1-10指标'!T7</f>
        <v>0</v>
      </c>
      <c r="BE8" s="22" t="s">
        <v>91</v>
      </c>
    </row>
    <row r="9" spans="1:57" ht="14.25" customHeight="1" x14ac:dyDescent="0.15">
      <c r="A9" s="72"/>
      <c r="B9" s="15" t="s">
        <v>92</v>
      </c>
      <c r="C9" s="17">
        <v>7400</v>
      </c>
      <c r="D9" s="16">
        <f>'[1]1-10指标'!$C$9</f>
        <v>6166.666666666667</v>
      </c>
      <c r="E9" s="18">
        <f>[2]三包索赔表!M21</f>
        <v>4828.2698974358973</v>
      </c>
      <c r="F9" s="19">
        <f>(E9-D9)/D9</f>
        <v>-0.217037313929314</v>
      </c>
      <c r="G9" s="19">
        <f t="shared" si="1"/>
        <v>0.65246890505890509</v>
      </c>
      <c r="H9" s="18">
        <f>'[1]1-10指标'!D9</f>
        <v>0</v>
      </c>
      <c r="I9" s="20">
        <f>'[1]1-10月实际发生'!E8</f>
        <v>0</v>
      </c>
      <c r="J9" s="21"/>
      <c r="K9" s="18">
        <f>'[1]1-10指标'!E9</f>
        <v>0</v>
      </c>
      <c r="L9" s="20">
        <f>'[1]1-10月实际发生'!F8</f>
        <v>0</v>
      </c>
      <c r="M9" s="21"/>
      <c r="N9" s="18">
        <f>'[1]1-10指标'!F9</f>
        <v>0</v>
      </c>
      <c r="O9" s="20">
        <f>'[1]1-10月实际发生'!G8</f>
        <v>0</v>
      </c>
      <c r="P9" s="21"/>
      <c r="Q9" s="18">
        <f>'[1]1-10指标'!G9</f>
        <v>0</v>
      </c>
      <c r="R9" s="20">
        <f>'[1]1-10月实际发生'!H8</f>
        <v>0</v>
      </c>
      <c r="S9" s="21"/>
      <c r="T9" s="18">
        <f>'[1]1-10指标'!H9</f>
        <v>0</v>
      </c>
      <c r="U9" s="20">
        <f>'[1]1-10月实际发生'!I8</f>
        <v>0</v>
      </c>
      <c r="V9" s="21"/>
      <c r="W9" s="18">
        <f>'[1]1-10指标'!I9</f>
        <v>0</v>
      </c>
      <c r="X9" s="20">
        <f>'[1]1-10月实际发生'!J8</f>
        <v>0</v>
      </c>
      <c r="Y9" s="21"/>
      <c r="Z9" s="18">
        <f>'[1]1-10指标'!J9</f>
        <v>0</v>
      </c>
      <c r="AA9" s="20">
        <f>'[1]1-10月实际发生'!K8</f>
        <v>0</v>
      </c>
      <c r="AB9" s="21"/>
      <c r="AC9" s="18">
        <f>'[1]1-10指标'!K9</f>
        <v>0</v>
      </c>
      <c r="AD9" s="20">
        <f>'[1]1-10月实际发生'!L8</f>
        <v>0</v>
      </c>
      <c r="AE9" s="21"/>
      <c r="AF9" s="18">
        <f>'[1]1-10指标'!L9</f>
        <v>6166.666666666667</v>
      </c>
      <c r="AG9" s="20">
        <f>E9</f>
        <v>4828.2698974358973</v>
      </c>
      <c r="AH9" s="21">
        <f t="shared" si="9"/>
        <v>0.78296268607068598</v>
      </c>
      <c r="AI9" s="18">
        <f>'[1]1-10指标'!M9</f>
        <v>0</v>
      </c>
      <c r="AJ9" s="20">
        <f>'[1]1-10月实际发生'!N8</f>
        <v>0</v>
      </c>
      <c r="AK9" s="21"/>
      <c r="AL9" s="18">
        <f>'[1]1-10指标'!N9</f>
        <v>0</v>
      </c>
      <c r="AM9" s="20">
        <f>'[1]1-10月实际发生'!O8</f>
        <v>0</v>
      </c>
      <c r="AN9" s="21"/>
      <c r="AO9" s="18">
        <f>'[1]1-10指标'!O9</f>
        <v>0</v>
      </c>
      <c r="AP9" s="20">
        <f>'[1]1-10月实际发生'!P8</f>
        <v>0</v>
      </c>
      <c r="AQ9" s="21"/>
      <c r="AR9" s="18">
        <f>'[1]1-10指标'!P9</f>
        <v>0</v>
      </c>
      <c r="AS9" s="20">
        <f>'[1]1-10月实际发生'!Q8</f>
        <v>0</v>
      </c>
      <c r="AT9" s="21"/>
      <c r="AU9" s="18">
        <f>'[1]1-10指标'!Q9</f>
        <v>0</v>
      </c>
      <c r="AV9" s="20">
        <f>'[1]1-10月实际发生'!R8</f>
        <v>0</v>
      </c>
      <c r="AW9" s="21"/>
      <c r="AX9" s="18">
        <f>'[1]1-10指标'!R9</f>
        <v>0</v>
      </c>
      <c r="AY9" s="20">
        <f>'[1]1-10月实际发生'!S8</f>
        <v>0</v>
      </c>
      <c r="AZ9" s="21"/>
      <c r="BA9" s="18">
        <f>'[1]1-10指标'!S9</f>
        <v>0</v>
      </c>
      <c r="BB9" s="20">
        <f>'[1]1-10月实际发生'!T8</f>
        <v>0</v>
      </c>
      <c r="BC9" s="21"/>
      <c r="BD9" s="18">
        <f>'[1]1-10指标'!T9</f>
        <v>0</v>
      </c>
      <c r="BE9" s="22" t="s">
        <v>91</v>
      </c>
    </row>
    <row r="10" spans="1:57" ht="14.25" customHeight="1" x14ac:dyDescent="0.15">
      <c r="A10" s="73" t="s">
        <v>93</v>
      </c>
      <c r="B10" s="15" t="s">
        <v>94</v>
      </c>
      <c r="C10" s="17">
        <v>200</v>
      </c>
      <c r="D10" s="16">
        <f>'[1]1-10指标'!$C$10</f>
        <v>166.66666666666666</v>
      </c>
      <c r="E10" s="18">
        <f>'[1]1-10月实际发生'!$D$10</f>
        <v>64.449596999999997</v>
      </c>
      <c r="F10" s="19">
        <f t="shared" si="0"/>
        <v>-0.61330241799999996</v>
      </c>
      <c r="G10" s="19">
        <f t="shared" si="1"/>
        <v>0.32224798499999996</v>
      </c>
      <c r="H10" s="18">
        <f>'[1]1-10指标'!D10</f>
        <v>0</v>
      </c>
      <c r="I10" s="20">
        <f>'[1]1-10月实际发生'!E10</f>
        <v>10.992719999999998</v>
      </c>
      <c r="J10" s="21"/>
      <c r="K10" s="18">
        <f>'[1]1-10指标'!E10</f>
        <v>0</v>
      </c>
      <c r="L10" s="20">
        <f>'[1]1-10月实际发生'!F10</f>
        <v>1.2975909999999999</v>
      </c>
      <c r="M10" s="21"/>
      <c r="N10" s="18">
        <f>'[1]1-10指标'!F10</f>
        <v>0</v>
      </c>
      <c r="O10" s="20">
        <f>'[1]1-10月实际发生'!G10</f>
        <v>4.8148599999999995</v>
      </c>
      <c r="P10" s="21"/>
      <c r="Q10" s="18">
        <f>'[1]1-10指标'!G10</f>
        <v>0</v>
      </c>
      <c r="R10" s="20">
        <f>'[1]1-10月实际发生'!H10</f>
        <v>7.860700000000001E-2</v>
      </c>
      <c r="S10" s="21"/>
      <c r="T10" s="18">
        <f>'[1]1-10指标'!H10</f>
        <v>0</v>
      </c>
      <c r="U10" s="20">
        <f>'[1]1-10月实际发生'!I10</f>
        <v>23.085642</v>
      </c>
      <c r="V10" s="21"/>
      <c r="W10" s="18">
        <f>'[1]1-10指标'!I10</f>
        <v>0</v>
      </c>
      <c r="X10" s="20">
        <f>'[1]1-10月实际发生'!J10</f>
        <v>0.47189900000000001</v>
      </c>
      <c r="Y10" s="21"/>
      <c r="Z10" s="18">
        <f>'[1]1-10指标'!J10</f>
        <v>0</v>
      </c>
      <c r="AA10" s="20">
        <f>'[1]1-10月实际发生'!K10</f>
        <v>0</v>
      </c>
      <c r="AB10" s="21"/>
      <c r="AC10" s="18">
        <f>'[1]1-10指标'!K10</f>
        <v>166.66666666666666</v>
      </c>
      <c r="AD10" s="20">
        <f>'[1]1-10月实际发生'!L10</f>
        <v>23.708278</v>
      </c>
      <c r="AE10" s="21">
        <f t="shared" si="10"/>
        <v>0.142249668</v>
      </c>
      <c r="AF10" s="18">
        <f>'[1]1-10指标'!L10</f>
        <v>0</v>
      </c>
      <c r="AG10" s="20">
        <f>'[1]1-10月实际发生'!M10</f>
        <v>0</v>
      </c>
      <c r="AH10" s="21"/>
      <c r="AI10" s="18">
        <f>'[1]1-10指标'!M10</f>
        <v>0</v>
      </c>
      <c r="AJ10" s="20">
        <f>'[1]1-10月实际发生'!N10</f>
        <v>0</v>
      </c>
      <c r="AK10" s="21"/>
      <c r="AL10" s="18">
        <f>'[1]1-10指标'!N10</f>
        <v>0</v>
      </c>
      <c r="AM10" s="20">
        <f>'[1]1-10月实际发生'!O10</f>
        <v>0</v>
      </c>
      <c r="AN10" s="21"/>
      <c r="AO10" s="18">
        <f>'[1]1-10指标'!O10</f>
        <v>0</v>
      </c>
      <c r="AP10" s="20">
        <f>'[1]1-10月实际发生'!P10</f>
        <v>0</v>
      </c>
      <c r="AQ10" s="21"/>
      <c r="AR10" s="18">
        <f>'[1]1-10指标'!P10</f>
        <v>0</v>
      </c>
      <c r="AS10" s="20">
        <f>'[1]1-10月实际发生'!Q10</f>
        <v>0</v>
      </c>
      <c r="AT10" s="21"/>
      <c r="AU10" s="18">
        <f>'[1]1-10指标'!Q10</f>
        <v>0</v>
      </c>
      <c r="AV10" s="20">
        <f>'[1]1-10月实际发生'!R10</f>
        <v>0</v>
      </c>
      <c r="AW10" s="21"/>
      <c r="AX10" s="18">
        <f>'[1]1-10指标'!R10</f>
        <v>0</v>
      </c>
      <c r="AY10" s="20">
        <f>'[1]1-10月实际发生'!S10</f>
        <v>0</v>
      </c>
      <c r="AZ10" s="21"/>
      <c r="BA10" s="18">
        <f>'[1]1-10指标'!S10</f>
        <v>0</v>
      </c>
      <c r="BB10" s="20">
        <f>'[1]1-10月实际发生'!T10</f>
        <v>0</v>
      </c>
      <c r="BC10" s="21"/>
      <c r="BD10" s="18">
        <f>'[1]1-10指标'!T10</f>
        <v>0</v>
      </c>
      <c r="BE10" s="22" t="s">
        <v>91</v>
      </c>
    </row>
    <row r="11" spans="1:57" ht="14.25" customHeight="1" x14ac:dyDescent="0.15">
      <c r="A11" s="73"/>
      <c r="B11" s="23" t="s">
        <v>95</v>
      </c>
      <c r="C11" s="24">
        <v>45</v>
      </c>
      <c r="D11" s="16">
        <f>'[1]1-10指标'!$C$11</f>
        <v>30.963488828502413</v>
      </c>
      <c r="E11" s="18">
        <f>'[1]1-10月实际发生'!$D$11</f>
        <v>35.184989435599995</v>
      </c>
      <c r="F11" s="19">
        <f t="shared" si="0"/>
        <v>0.13633801508864915</v>
      </c>
      <c r="G11" s="19">
        <f t="shared" si="1"/>
        <v>0.7818886541244443</v>
      </c>
      <c r="H11" s="18">
        <f>'[1]1-10指标'!D11</f>
        <v>4.9349999999999996</v>
      </c>
      <c r="I11" s="20">
        <f>'[1]1-10月实际发生'!E11</f>
        <v>5.8457452922000002</v>
      </c>
      <c r="J11" s="21">
        <f t="shared" si="2"/>
        <v>1.1845481848429587</v>
      </c>
      <c r="K11" s="18">
        <f>'[1]1-10指标'!E11</f>
        <v>4.9950000000000001</v>
      </c>
      <c r="L11" s="20">
        <f>'[1]1-10月实际发生'!F11</f>
        <v>5.2940306897000005</v>
      </c>
      <c r="M11" s="21">
        <f t="shared" si="3"/>
        <v>1.059866003943944</v>
      </c>
      <c r="N11" s="18">
        <f>'[1]1-10指标'!F11</f>
        <v>3.87</v>
      </c>
      <c r="O11" s="20">
        <f>'[1]1-10月实际发生'!G11</f>
        <v>3.4283217115999998</v>
      </c>
      <c r="P11" s="21">
        <f t="shared" si="4"/>
        <v>0.88587124330749345</v>
      </c>
      <c r="Q11" s="18">
        <f>'[1]1-10指标'!G11</f>
        <v>2.0362499999999999</v>
      </c>
      <c r="R11" s="20">
        <f>'[1]1-10月实际发生'!H11</f>
        <v>3.2214378922999996</v>
      </c>
      <c r="S11" s="21">
        <f t="shared" si="5"/>
        <v>1.5820443915530999</v>
      </c>
      <c r="T11" s="18">
        <f>'[1]1-10指标'!H11</f>
        <v>8.0337499999999995</v>
      </c>
      <c r="U11" s="20">
        <f>'[1]1-10月实际发生'!I11</f>
        <v>7.9463233516999994</v>
      </c>
      <c r="V11" s="21">
        <f t="shared" si="6"/>
        <v>0.98911757917535392</v>
      </c>
      <c r="W11" s="18">
        <f>'[1]1-10指标'!I11</f>
        <v>2.25875</v>
      </c>
      <c r="X11" s="20">
        <f>'[1]1-10月实际发生'!J11</f>
        <v>2.5357554889000005</v>
      </c>
      <c r="Y11" s="21">
        <f t="shared" si="7"/>
        <v>1.1226366303929167</v>
      </c>
      <c r="Z11" s="18">
        <f>'[1]1-10指标'!J11</f>
        <v>1.84375</v>
      </c>
      <c r="AA11" s="20">
        <f>'[1]1-10月实际发生'!K11</f>
        <v>2.3613892812999997</v>
      </c>
      <c r="AB11" s="21">
        <f t="shared" si="8"/>
        <v>1.2807535085016948</v>
      </c>
      <c r="AC11" s="18">
        <f>'[1]1-10指标'!K11</f>
        <v>1.6450475543478262</v>
      </c>
      <c r="AD11" s="20">
        <f>'[1]1-10月实际发生'!L11</f>
        <v>2.6581691597000003</v>
      </c>
      <c r="AE11" s="21">
        <f t="shared" si="10"/>
        <v>1.6158615917664598</v>
      </c>
      <c r="AF11" s="18">
        <f>'[1]1-10指标'!L11</f>
        <v>1.3459412741545895</v>
      </c>
      <c r="AG11" s="20">
        <f>'[1]1-10月实际发生'!M11</f>
        <v>1.5691746692999999</v>
      </c>
      <c r="AH11" s="21">
        <f t="shared" si="9"/>
        <v>1.1658567126456743</v>
      </c>
      <c r="AI11" s="18">
        <f>'[1]1-10指标'!M11</f>
        <v>0</v>
      </c>
      <c r="AJ11" s="20">
        <f>'[1]1-10月实际发生'!N11</f>
        <v>6.2293504E-3</v>
      </c>
      <c r="AK11" s="21"/>
      <c r="AL11" s="18">
        <f>'[1]1-10指标'!N11</f>
        <v>0</v>
      </c>
      <c r="AM11" s="20">
        <f>'[1]1-10月实际发生'!O11</f>
        <v>0</v>
      </c>
      <c r="AN11" s="21"/>
      <c r="AO11" s="18">
        <f>'[1]1-10指标'!O11</f>
        <v>0</v>
      </c>
      <c r="AP11" s="20">
        <f>'[1]1-10月实际发生'!P11</f>
        <v>0.26885789490000001</v>
      </c>
      <c r="AQ11" s="21"/>
      <c r="AR11" s="18">
        <f>'[1]1-10指标'!P11</f>
        <v>0</v>
      </c>
      <c r="AS11" s="20">
        <f>'[1]1-10月实际发生'!Q11</f>
        <v>4.9554653600000005E-2</v>
      </c>
      <c r="AT11" s="21"/>
      <c r="AU11" s="18">
        <f>'[1]1-10指标'!Q11</f>
        <v>0</v>
      </c>
      <c r="AV11" s="20">
        <f>'[1]1-10月实际发生'!R11</f>
        <v>0</v>
      </c>
      <c r="AW11" s="21"/>
      <c r="AX11" s="18">
        <f>'[1]1-10指标'!R11</f>
        <v>0</v>
      </c>
      <c r="AY11" s="20">
        <f>'[1]1-10月实际发生'!S11</f>
        <v>0</v>
      </c>
      <c r="AZ11" s="21"/>
      <c r="BA11" s="18">
        <f>'[1]1-10指标'!S11</f>
        <v>0</v>
      </c>
      <c r="BB11" s="20">
        <f>'[1]1-10月实际发生'!T11</f>
        <v>0</v>
      </c>
      <c r="BC11" s="21"/>
      <c r="BD11" s="18">
        <f>'[1]1-10指标'!T11</f>
        <v>0</v>
      </c>
      <c r="BE11" s="22" t="s">
        <v>90</v>
      </c>
    </row>
    <row r="12" spans="1:57" ht="14.25" customHeight="1" x14ac:dyDescent="0.15">
      <c r="A12" s="73"/>
      <c r="B12" s="25" t="s">
        <v>18</v>
      </c>
      <c r="C12" s="24">
        <v>790</v>
      </c>
      <c r="D12" s="16">
        <f>'[1]1-10指标'!$C$12</f>
        <v>543.75245202558631</v>
      </c>
      <c r="E12" s="18">
        <f>'[1]1-10月实际发生'!$D$12</f>
        <v>581.09251300000005</v>
      </c>
      <c r="F12" s="26">
        <f t="shared" si="0"/>
        <v>6.8671066834392322E-2</v>
      </c>
      <c r="G12" s="26">
        <f t="shared" si="1"/>
        <v>0.73556014303797479</v>
      </c>
      <c r="H12" s="18">
        <f>'[1]1-10指标'!D12</f>
        <v>0</v>
      </c>
      <c r="I12" s="20">
        <f>'[1]1-10月实际发生'!E12</f>
        <v>0</v>
      </c>
      <c r="J12" s="21"/>
      <c r="K12" s="18">
        <f>'[1]1-10指标'!E12</f>
        <v>0</v>
      </c>
      <c r="L12" s="20">
        <f>'[1]1-10月实际发生'!F12</f>
        <v>0</v>
      </c>
      <c r="M12" s="21"/>
      <c r="N12" s="18">
        <f>'[1]1-10指标'!F12</f>
        <v>0</v>
      </c>
      <c r="O12" s="20">
        <f>'[1]1-10月实际发生'!G12</f>
        <v>0</v>
      </c>
      <c r="P12" s="21"/>
      <c r="Q12" s="18">
        <f>'[1]1-10指标'!G12</f>
        <v>0</v>
      </c>
      <c r="R12" s="20">
        <f>'[1]1-10月实际发生'!H12</f>
        <v>0</v>
      </c>
      <c r="S12" s="21"/>
      <c r="T12" s="18">
        <f>'[1]1-10指标'!H12</f>
        <v>0</v>
      </c>
      <c r="U12" s="20">
        <f>'[1]1-10月实际发生'!I12</f>
        <v>0</v>
      </c>
      <c r="V12" s="21"/>
      <c r="W12" s="18">
        <f>'[1]1-10指标'!I12</f>
        <v>0</v>
      </c>
      <c r="X12" s="20">
        <f>'[1]1-10月实际发生'!J12</f>
        <v>0</v>
      </c>
      <c r="Y12" s="21"/>
      <c r="Z12" s="18">
        <f>'[1]1-10指标'!J12</f>
        <v>0</v>
      </c>
      <c r="AA12" s="20">
        <f>'[1]1-10月实际发生'!K12</f>
        <v>0</v>
      </c>
      <c r="AB12" s="21"/>
      <c r="AC12" s="18">
        <f>'[1]1-10指标'!K12</f>
        <v>543.75245202558631</v>
      </c>
      <c r="AD12" s="20">
        <f>'[1]1-10月实际发生'!L12</f>
        <v>581.09251300000005</v>
      </c>
      <c r="AE12" s="21">
        <f t="shared" si="10"/>
        <v>1.0686710668343924</v>
      </c>
      <c r="AF12" s="18">
        <f>'[1]1-10指标'!L12</f>
        <v>0</v>
      </c>
      <c r="AG12" s="20">
        <f>'[1]1-10月实际发生'!M12</f>
        <v>0</v>
      </c>
      <c r="AH12" s="21"/>
      <c r="AI12" s="18">
        <f>'[1]1-10指标'!M12</f>
        <v>0</v>
      </c>
      <c r="AJ12" s="20">
        <f>'[1]1-10月实际发生'!N12</f>
        <v>0</v>
      </c>
      <c r="AK12" s="21"/>
      <c r="AL12" s="18">
        <f>'[1]1-10指标'!N12</f>
        <v>0</v>
      </c>
      <c r="AM12" s="20">
        <f>'[1]1-10月实际发生'!O12</f>
        <v>0</v>
      </c>
      <c r="AN12" s="21"/>
      <c r="AO12" s="18">
        <f>'[1]1-10指标'!O12</f>
        <v>0</v>
      </c>
      <c r="AP12" s="20">
        <f>'[1]1-10月实际发生'!P12</f>
        <v>0</v>
      </c>
      <c r="AQ12" s="21"/>
      <c r="AR12" s="18">
        <f>'[1]1-10指标'!P12</f>
        <v>0</v>
      </c>
      <c r="AS12" s="20">
        <f>'[1]1-10月实际发生'!Q12</f>
        <v>0</v>
      </c>
      <c r="AT12" s="21"/>
      <c r="AU12" s="18">
        <f>'[1]1-10指标'!Q12</f>
        <v>0</v>
      </c>
      <c r="AV12" s="20">
        <f>'[1]1-10月实际发生'!R12</f>
        <v>0</v>
      </c>
      <c r="AW12" s="21"/>
      <c r="AX12" s="18">
        <f>'[1]1-10指标'!R12</f>
        <v>0</v>
      </c>
      <c r="AY12" s="20">
        <f>'[1]1-10月实际发生'!S12</f>
        <v>0</v>
      </c>
      <c r="AZ12" s="21"/>
      <c r="BA12" s="18">
        <f>'[1]1-10指标'!S12</f>
        <v>0</v>
      </c>
      <c r="BB12" s="20">
        <f>'[1]1-10月实际发生'!T12</f>
        <v>0</v>
      </c>
      <c r="BC12" s="21"/>
      <c r="BD12" s="18">
        <f>'[1]1-10指标'!T12</f>
        <v>0</v>
      </c>
      <c r="BE12" s="22" t="s">
        <v>90</v>
      </c>
    </row>
    <row r="13" spans="1:57" ht="14.25" customHeight="1" x14ac:dyDescent="0.15">
      <c r="A13" s="73"/>
      <c r="B13" s="15" t="s">
        <v>96</v>
      </c>
      <c r="C13" s="17">
        <v>76</v>
      </c>
      <c r="D13" s="16">
        <f>'[1]1-10指标'!$C$13</f>
        <v>63.3</v>
      </c>
      <c r="E13" s="18">
        <f>'[1]1-10月实际发生'!$D$13</f>
        <v>67.084368754799982</v>
      </c>
      <c r="F13" s="19">
        <f t="shared" si="0"/>
        <v>5.9784656473933412E-2</v>
      </c>
      <c r="G13" s="19">
        <f t="shared" si="1"/>
        <v>0.88268906256315771</v>
      </c>
      <c r="H13" s="18">
        <f>'[1]1-10指标'!D13</f>
        <v>13.9</v>
      </c>
      <c r="I13" s="20">
        <f>'[1]1-10月实际发生'!E13</f>
        <v>15.1197685941</v>
      </c>
      <c r="J13" s="21">
        <f t="shared" si="2"/>
        <v>1.087753136266187</v>
      </c>
      <c r="K13" s="18">
        <f>'[1]1-10指标'!E13</f>
        <v>8.1999999999999993</v>
      </c>
      <c r="L13" s="20">
        <f>'[1]1-10月实际发生'!F13</f>
        <v>12.242463191199999</v>
      </c>
      <c r="M13" s="21">
        <f t="shared" si="3"/>
        <v>1.4929833159999999</v>
      </c>
      <c r="N13" s="18">
        <f>'[1]1-10指标'!F13</f>
        <v>6.6000000000000014</v>
      </c>
      <c r="O13" s="20">
        <f>'[1]1-10月实际发生'!G13</f>
        <v>10.110102047599998</v>
      </c>
      <c r="P13" s="21">
        <f t="shared" si="4"/>
        <v>1.5318336435757569</v>
      </c>
      <c r="Q13" s="18">
        <f>'[1]1-10指标'!G13</f>
        <v>3.31</v>
      </c>
      <c r="R13" s="20">
        <f>'[1]1-10月实际发生'!H13</f>
        <v>5.3594782034000001</v>
      </c>
      <c r="S13" s="21">
        <f t="shared" si="5"/>
        <v>1.6191777049546827</v>
      </c>
      <c r="T13" s="18">
        <f>'[1]1-10指标'!H13</f>
        <v>10</v>
      </c>
      <c r="U13" s="20">
        <f>'[1]1-10月实际发生'!I13</f>
        <v>13.6391856511</v>
      </c>
      <c r="V13" s="21">
        <f t="shared" si="6"/>
        <v>1.3639185651100001</v>
      </c>
      <c r="W13" s="18">
        <f>'[1]1-10指标'!I13</f>
        <v>3.4600000000000004</v>
      </c>
      <c r="X13" s="20">
        <f>'[1]1-10月实际发生'!J13</f>
        <v>5.7146157106000004</v>
      </c>
      <c r="Y13" s="21">
        <f t="shared" si="7"/>
        <v>1.6516230377456647</v>
      </c>
      <c r="Z13" s="18">
        <f>'[1]1-10指标'!J13</f>
        <v>1.04</v>
      </c>
      <c r="AA13" s="20">
        <f>'[1]1-10月实际发生'!K13</f>
        <v>1.9519431813999997</v>
      </c>
      <c r="AB13" s="21">
        <f t="shared" si="8"/>
        <v>1.8768684436538459</v>
      </c>
      <c r="AC13" s="18">
        <f>'[1]1-10指标'!K13</f>
        <v>4.54</v>
      </c>
      <c r="AD13" s="20">
        <f>'[1]1-10月实际发生'!L13</f>
        <v>1.6930883874</v>
      </c>
      <c r="AE13" s="21">
        <f t="shared" si="10"/>
        <v>0.37292695757709249</v>
      </c>
      <c r="AF13" s="18">
        <f>'[1]1-10指标'!L13</f>
        <v>0.47999999999999993</v>
      </c>
      <c r="AG13" s="20">
        <f>'[1]1-10月实际发生'!M13</f>
        <v>0.77229883439999991</v>
      </c>
      <c r="AH13" s="21">
        <f t="shared" si="9"/>
        <v>1.608955905</v>
      </c>
      <c r="AI13" s="18">
        <f>'[1]1-10指标'!M13</f>
        <v>0</v>
      </c>
      <c r="AJ13" s="20">
        <f>'[1]1-10月实际发生'!N13</f>
        <v>8.588419600000001E-2</v>
      </c>
      <c r="AK13" s="21"/>
      <c r="AL13" s="18">
        <f>'[1]1-10指标'!N13</f>
        <v>0</v>
      </c>
      <c r="AM13" s="20">
        <f>'[1]1-10月实际发生'!O13</f>
        <v>5.3307431999999995E-2</v>
      </c>
      <c r="AN13" s="21"/>
      <c r="AO13" s="18">
        <f>'[1]1-10指标'!O13</f>
        <v>0</v>
      </c>
      <c r="AP13" s="20">
        <f>'[1]1-10月实际发生'!P13</f>
        <v>0.11655974640000001</v>
      </c>
      <c r="AQ13" s="21"/>
      <c r="AR13" s="18">
        <f>'[1]1-10指标'!P13</f>
        <v>0</v>
      </c>
      <c r="AS13" s="20">
        <f>'[1]1-10月实际发生'!Q13</f>
        <v>0.14867395520000001</v>
      </c>
      <c r="AT13" s="21"/>
      <c r="AU13" s="18">
        <f>'[1]1-10指标'!Q13</f>
        <v>0</v>
      </c>
      <c r="AV13" s="20">
        <f>'[1]1-10月实际发生'!R13</f>
        <v>0</v>
      </c>
      <c r="AW13" s="21"/>
      <c r="AX13" s="18">
        <f>'[1]1-10指标'!R13</f>
        <v>0</v>
      </c>
      <c r="AY13" s="20">
        <f>'[1]1-10月实际发生'!S13</f>
        <v>2.6653715999999997E-2</v>
      </c>
      <c r="AZ13" s="21"/>
      <c r="BA13" s="18">
        <f>'[1]1-10指标'!S13</f>
        <v>0</v>
      </c>
      <c r="BB13" s="20">
        <f>'[1]1-10月实际发生'!T13</f>
        <v>5.0345908000000002E-2</v>
      </c>
      <c r="BC13" s="21"/>
      <c r="BD13" s="18">
        <f>'[1]1-10指标'!T13</f>
        <v>11.769999999999998</v>
      </c>
      <c r="BE13" s="22" t="s">
        <v>90</v>
      </c>
    </row>
    <row r="14" spans="1:57" ht="14.25" customHeight="1" x14ac:dyDescent="0.15">
      <c r="A14" s="73"/>
      <c r="B14" s="25" t="s">
        <v>20</v>
      </c>
      <c r="C14" s="24">
        <v>1633</v>
      </c>
      <c r="D14" s="16">
        <f>'[1]1-10指标'!$C$14</f>
        <v>1123.99</v>
      </c>
      <c r="E14" s="18">
        <f>'[1]1-10月实际发生'!$D$14</f>
        <v>1249.8515449999998</v>
      </c>
      <c r="F14" s="26">
        <f t="shared" si="0"/>
        <v>0.11197745976387669</v>
      </c>
      <c r="G14" s="26">
        <f t="shared" si="1"/>
        <v>0.76537142988364959</v>
      </c>
      <c r="H14" s="18">
        <f>'[1]1-10指标'!D14</f>
        <v>197.4</v>
      </c>
      <c r="I14" s="20">
        <f>'[1]1-10月实际发生'!E14</f>
        <v>14.6</v>
      </c>
      <c r="J14" s="21">
        <f t="shared" si="2"/>
        <v>7.3961499493414379E-2</v>
      </c>
      <c r="K14" s="18">
        <f>'[1]1-10指标'!E14</f>
        <v>478.12</v>
      </c>
      <c r="L14" s="20">
        <f>'[1]1-10月实际发生'!F14</f>
        <v>53.4</v>
      </c>
      <c r="M14" s="21">
        <f t="shared" si="3"/>
        <v>0.11168744248305865</v>
      </c>
      <c r="N14" s="18">
        <f>'[1]1-10指标'!F14</f>
        <v>366.51</v>
      </c>
      <c r="O14" s="20">
        <f>'[1]1-10月实际发生'!G14</f>
        <v>16.5</v>
      </c>
      <c r="P14" s="21">
        <f t="shared" si="4"/>
        <v>4.5019235491528198E-2</v>
      </c>
      <c r="Q14" s="18">
        <f>'[1]1-10指标'!G14</f>
        <v>22.5</v>
      </c>
      <c r="R14" s="20">
        <f>'[1]1-10月实际发生'!H14</f>
        <v>2.4</v>
      </c>
      <c r="S14" s="21">
        <f t="shared" si="5"/>
        <v>0.10666666666666666</v>
      </c>
      <c r="T14" s="18">
        <f>'[1]1-10指标'!H14</f>
        <v>45</v>
      </c>
      <c r="U14" s="20">
        <f>'[1]1-10月实际发生'!I14</f>
        <v>0</v>
      </c>
      <c r="V14" s="21">
        <f t="shared" si="6"/>
        <v>0</v>
      </c>
      <c r="W14" s="18">
        <f>'[1]1-10指标'!I14</f>
        <v>14.46</v>
      </c>
      <c r="X14" s="20">
        <f>'[1]1-10月实际发生'!J14</f>
        <v>1.9</v>
      </c>
      <c r="Y14" s="21">
        <f t="shared" si="7"/>
        <v>0.13139695712309818</v>
      </c>
      <c r="Z14" s="18">
        <f>'[1]1-10指标'!J14</f>
        <v>0</v>
      </c>
      <c r="AA14" s="20">
        <f>'[1]1-10月实际发生'!K14</f>
        <v>0</v>
      </c>
      <c r="AB14" s="21"/>
      <c r="AC14" s="18">
        <f>D14</f>
        <v>1123.99</v>
      </c>
      <c r="AD14" s="20">
        <f>'[1]1-10月实际发生'!L14</f>
        <v>1161.0515449999998</v>
      </c>
      <c r="AE14" s="21"/>
      <c r="AF14" s="18">
        <f>'[1]1-10指标'!L14</f>
        <v>0</v>
      </c>
      <c r="AG14" s="20">
        <f>'[1]1-10月实际发生'!M14</f>
        <v>0</v>
      </c>
      <c r="AH14" s="21"/>
      <c r="AI14" s="18">
        <f>'[1]1-10指标'!M14</f>
        <v>0</v>
      </c>
      <c r="AJ14" s="20">
        <f>'[1]1-10月实际发生'!N14</f>
        <v>0</v>
      </c>
      <c r="AK14" s="21"/>
      <c r="AL14" s="18">
        <f>'[1]1-10指标'!N14</f>
        <v>0</v>
      </c>
      <c r="AM14" s="20">
        <f>'[1]1-10月实际发生'!O14</f>
        <v>0</v>
      </c>
      <c r="AN14" s="21"/>
      <c r="AO14" s="18">
        <f>'[1]1-10指标'!O14</f>
        <v>0</v>
      </c>
      <c r="AP14" s="20">
        <f>'[1]1-10月实际发生'!P14</f>
        <v>0</v>
      </c>
      <c r="AQ14" s="21"/>
      <c r="AR14" s="18">
        <f>'[1]1-10指标'!P14</f>
        <v>0</v>
      </c>
      <c r="AS14" s="20">
        <f>'[1]1-10月实际发生'!Q14</f>
        <v>0</v>
      </c>
      <c r="AT14" s="21"/>
      <c r="AU14" s="18">
        <f>'[1]1-10指标'!Q14</f>
        <v>0</v>
      </c>
      <c r="AV14" s="20">
        <f>'[1]1-10月实际发生'!R14</f>
        <v>0</v>
      </c>
      <c r="AW14" s="21"/>
      <c r="AX14" s="18">
        <f>'[1]1-10指标'!R14</f>
        <v>0</v>
      </c>
      <c r="AY14" s="20">
        <f>'[1]1-10月实际发生'!S14</f>
        <v>0</v>
      </c>
      <c r="AZ14" s="21"/>
      <c r="BA14" s="18">
        <f>'[1]1-10指标'!S14</f>
        <v>0</v>
      </c>
      <c r="BB14" s="20">
        <f>'[1]1-10月实际发生'!T14</f>
        <v>0</v>
      </c>
      <c r="BC14" s="21"/>
      <c r="BD14" s="18">
        <f>'[1]1-10指标'!T14</f>
        <v>0</v>
      </c>
      <c r="BE14" s="22" t="s">
        <v>90</v>
      </c>
    </row>
    <row r="15" spans="1:57" ht="14.25" customHeight="1" x14ac:dyDescent="0.15">
      <c r="A15" s="73"/>
      <c r="B15" s="15" t="s">
        <v>97</v>
      </c>
      <c r="C15" s="17">
        <v>20</v>
      </c>
      <c r="D15" s="16">
        <f>'[1]1-10指标'!$C$15</f>
        <v>13.765884861407249</v>
      </c>
      <c r="E15" s="18">
        <f>'[1]1-10月实际发生'!$D$15</f>
        <v>9.6114139999999999</v>
      </c>
      <c r="F15" s="19"/>
      <c r="G15" s="19"/>
      <c r="H15" s="18">
        <f>'[1]1-10指标'!D15</f>
        <v>0</v>
      </c>
      <c r="I15" s="20">
        <f>'[1]1-10月实际发生'!E15</f>
        <v>0</v>
      </c>
      <c r="J15" s="21"/>
      <c r="K15" s="18">
        <f>'[1]1-10指标'!E15</f>
        <v>0</v>
      </c>
      <c r="L15" s="20">
        <f>'[1]1-10月实际发生'!F15</f>
        <v>0</v>
      </c>
      <c r="M15" s="21"/>
      <c r="N15" s="18">
        <f>'[1]1-10指标'!F15</f>
        <v>0</v>
      </c>
      <c r="O15" s="20">
        <f>'[1]1-10月实际发生'!G15</f>
        <v>0</v>
      </c>
      <c r="P15" s="21"/>
      <c r="Q15" s="18">
        <f>'[1]1-10指标'!G15</f>
        <v>0</v>
      </c>
      <c r="R15" s="20">
        <f>'[1]1-10月实际发生'!H15</f>
        <v>0</v>
      </c>
      <c r="S15" s="21"/>
      <c r="T15" s="18">
        <f>'[1]1-10指标'!H15</f>
        <v>0</v>
      </c>
      <c r="U15" s="20">
        <f>'[1]1-10月实际发生'!I15</f>
        <v>0</v>
      </c>
      <c r="V15" s="21"/>
      <c r="W15" s="18">
        <f>'[1]1-10指标'!I15</f>
        <v>0</v>
      </c>
      <c r="X15" s="20">
        <f>'[1]1-10月实际发生'!J15</f>
        <v>0</v>
      </c>
      <c r="Y15" s="21"/>
      <c r="Z15" s="18">
        <f>'[1]1-10指标'!J15</f>
        <v>0</v>
      </c>
      <c r="AA15" s="20">
        <f>'[1]1-10月实际发生'!K15</f>
        <v>0</v>
      </c>
      <c r="AB15" s="21"/>
      <c r="AC15" s="18">
        <f>'[1]1-10指标'!K15</f>
        <v>13.765884861407249</v>
      </c>
      <c r="AD15" s="20">
        <f>'[1]1-10月实际发生'!L15</f>
        <v>9.6114139999999999</v>
      </c>
      <c r="AE15" s="21">
        <f t="shared" si="10"/>
        <v>0.69820531674979092</v>
      </c>
      <c r="AF15" s="18">
        <f>'[1]1-10指标'!L15</f>
        <v>0</v>
      </c>
      <c r="AG15" s="20">
        <f>'[1]1-10月实际发生'!M15</f>
        <v>0</v>
      </c>
      <c r="AH15" s="21"/>
      <c r="AI15" s="18">
        <f>'[1]1-10指标'!M15</f>
        <v>0</v>
      </c>
      <c r="AJ15" s="20">
        <f>'[1]1-10月实际发生'!N15</f>
        <v>0</v>
      </c>
      <c r="AK15" s="21"/>
      <c r="AL15" s="18">
        <f>'[1]1-10指标'!N15</f>
        <v>0</v>
      </c>
      <c r="AM15" s="20">
        <f>'[1]1-10月实际发生'!O15</f>
        <v>0</v>
      </c>
      <c r="AN15" s="21"/>
      <c r="AO15" s="18">
        <f>'[1]1-10指标'!O15</f>
        <v>0</v>
      </c>
      <c r="AP15" s="20">
        <f>'[1]1-10月实际发生'!P15</f>
        <v>0</v>
      </c>
      <c r="AQ15" s="21"/>
      <c r="AR15" s="18">
        <f>'[1]1-10指标'!P15</f>
        <v>0</v>
      </c>
      <c r="AS15" s="20">
        <f>'[1]1-10月实际发生'!Q15</f>
        <v>0</v>
      </c>
      <c r="AT15" s="21"/>
      <c r="AU15" s="18">
        <f>'[1]1-10指标'!Q15</f>
        <v>0</v>
      </c>
      <c r="AV15" s="20">
        <f>'[1]1-10月实际发生'!R15</f>
        <v>0</v>
      </c>
      <c r="AW15" s="21"/>
      <c r="AX15" s="18">
        <f>'[1]1-10指标'!R15</f>
        <v>0</v>
      </c>
      <c r="AY15" s="20">
        <f>'[1]1-10月实际发生'!S15</f>
        <v>0</v>
      </c>
      <c r="AZ15" s="21"/>
      <c r="BA15" s="18">
        <f>'[1]1-10指标'!S15</f>
        <v>0</v>
      </c>
      <c r="BB15" s="20">
        <f>'[1]1-10月实际发生'!T15</f>
        <v>0</v>
      </c>
      <c r="BC15" s="21"/>
      <c r="BD15" s="18">
        <f>'[1]1-10指标'!T15</f>
        <v>0</v>
      </c>
      <c r="BE15" s="22" t="s">
        <v>90</v>
      </c>
    </row>
    <row r="16" spans="1:57" ht="14.25" customHeight="1" x14ac:dyDescent="0.15">
      <c r="A16" s="73"/>
      <c r="B16" s="15" t="s">
        <v>98</v>
      </c>
      <c r="C16" s="17">
        <v>40</v>
      </c>
      <c r="D16" s="16">
        <f>'[1]1-10指标'!$C$16</f>
        <v>27.531769722814499</v>
      </c>
      <c r="E16" s="18">
        <f>'[1]1-10月实际发生'!$D$16</f>
        <v>18.031604999999999</v>
      </c>
      <c r="F16" s="19">
        <f t="shared" si="0"/>
        <v>-0.34506189825284228</v>
      </c>
      <c r="G16" s="19">
        <f t="shared" si="1"/>
        <v>0.45079012499999999</v>
      </c>
      <c r="H16" s="18">
        <f>'[1]1-10指标'!D16</f>
        <v>0</v>
      </c>
      <c r="I16" s="20">
        <f>'[1]1-10月实际发生'!E16</f>
        <v>0</v>
      </c>
      <c r="J16" s="21"/>
      <c r="K16" s="18">
        <f>'[1]1-10指标'!E16</f>
        <v>0</v>
      </c>
      <c r="L16" s="20">
        <f>'[1]1-10月实际发生'!F16</f>
        <v>0</v>
      </c>
      <c r="M16" s="21"/>
      <c r="N16" s="18">
        <f>'[1]1-10指标'!F16</f>
        <v>0</v>
      </c>
      <c r="O16" s="20">
        <f>'[1]1-10月实际发生'!G16</f>
        <v>0</v>
      </c>
      <c r="P16" s="21"/>
      <c r="Q16" s="18">
        <f>'[1]1-10指标'!G16</f>
        <v>0</v>
      </c>
      <c r="R16" s="20">
        <f>'[1]1-10月实际发生'!H16</f>
        <v>0</v>
      </c>
      <c r="S16" s="21"/>
      <c r="T16" s="18">
        <f>'[1]1-10指标'!H16</f>
        <v>0</v>
      </c>
      <c r="U16" s="20">
        <f>'[1]1-10月实际发生'!I16</f>
        <v>0</v>
      </c>
      <c r="V16" s="21"/>
      <c r="W16" s="18">
        <f>'[1]1-10指标'!I16</f>
        <v>0</v>
      </c>
      <c r="X16" s="20">
        <f>'[1]1-10月实际发生'!J16</f>
        <v>0</v>
      </c>
      <c r="Y16" s="21"/>
      <c r="Z16" s="18">
        <f>'[1]1-10指标'!J16</f>
        <v>0</v>
      </c>
      <c r="AA16" s="20">
        <f>'[1]1-10月实际发生'!K16</f>
        <v>0</v>
      </c>
      <c r="AB16" s="21"/>
      <c r="AC16" s="18">
        <f>'[1]1-10指标'!K16</f>
        <v>27.531769722814499</v>
      </c>
      <c r="AD16" s="20">
        <f>'[1]1-10月实际发生'!L16</f>
        <v>18.031604999999999</v>
      </c>
      <c r="AE16" s="21">
        <f t="shared" si="10"/>
        <v>0.65493810174715772</v>
      </c>
      <c r="AF16" s="18">
        <f>'[1]1-10指标'!L16</f>
        <v>0</v>
      </c>
      <c r="AG16" s="20">
        <f>'[1]1-10月实际发生'!M16</f>
        <v>0</v>
      </c>
      <c r="AH16" s="21"/>
      <c r="AI16" s="18">
        <f>'[1]1-10指标'!M16</f>
        <v>0</v>
      </c>
      <c r="AJ16" s="20">
        <f>'[1]1-10月实际发生'!N16</f>
        <v>0</v>
      </c>
      <c r="AK16" s="21"/>
      <c r="AL16" s="18">
        <f>'[1]1-10指标'!N16</f>
        <v>0</v>
      </c>
      <c r="AM16" s="20">
        <f>'[1]1-10月实际发生'!O16</f>
        <v>0</v>
      </c>
      <c r="AN16" s="21"/>
      <c r="AO16" s="18">
        <f>'[1]1-10指标'!O16</f>
        <v>0</v>
      </c>
      <c r="AP16" s="20">
        <f>'[1]1-10月实际发生'!P16</f>
        <v>0</v>
      </c>
      <c r="AQ16" s="21"/>
      <c r="AR16" s="18">
        <f>'[1]1-10指标'!P16</f>
        <v>0</v>
      </c>
      <c r="AS16" s="20">
        <f>'[1]1-10月实际发生'!Q16</f>
        <v>0</v>
      </c>
      <c r="AT16" s="21"/>
      <c r="AU16" s="18">
        <f>'[1]1-10指标'!Q16</f>
        <v>0</v>
      </c>
      <c r="AV16" s="20">
        <f>'[1]1-10月实际发生'!R16</f>
        <v>0</v>
      </c>
      <c r="AW16" s="21"/>
      <c r="AX16" s="18">
        <f>'[1]1-10指标'!R16</f>
        <v>0</v>
      </c>
      <c r="AY16" s="20">
        <f>'[1]1-10月实际发生'!S16</f>
        <v>0</v>
      </c>
      <c r="AZ16" s="21"/>
      <c r="BA16" s="18">
        <f>'[1]1-10指标'!S16</f>
        <v>0</v>
      </c>
      <c r="BB16" s="20">
        <f>'[1]1-10月实际发生'!T16</f>
        <v>0</v>
      </c>
      <c r="BC16" s="21"/>
      <c r="BD16" s="18">
        <f>'[1]1-10指标'!T16</f>
        <v>0</v>
      </c>
      <c r="BE16" s="22" t="s">
        <v>91</v>
      </c>
    </row>
    <row r="17" spans="1:57" ht="14.25" customHeight="1" x14ac:dyDescent="0.15">
      <c r="A17" s="73"/>
      <c r="B17" s="15" t="s">
        <v>23</v>
      </c>
      <c r="C17" s="17">
        <v>8</v>
      </c>
      <c r="D17" s="16">
        <f>'[1]1-10指标'!$C$17</f>
        <v>5.5063539445628988</v>
      </c>
      <c r="E17" s="18">
        <f>'[1]1-10月实际发生'!$D$17</f>
        <v>4.4570270000000001</v>
      </c>
      <c r="F17" s="19">
        <f t="shared" si="0"/>
        <v>-0.19056656276137651</v>
      </c>
      <c r="G17" s="19">
        <f t="shared" si="1"/>
        <v>0.55712837500000001</v>
      </c>
      <c r="H17" s="18">
        <f>'[1]1-10指标'!D17</f>
        <v>0</v>
      </c>
      <c r="I17" s="20">
        <f>'[1]1-10月实际发生'!E17</f>
        <v>0</v>
      </c>
      <c r="J17" s="21"/>
      <c r="K17" s="18">
        <f>'[1]1-10指标'!E17</f>
        <v>0</v>
      </c>
      <c r="L17" s="20">
        <f>'[1]1-10月实际发生'!F17</f>
        <v>0</v>
      </c>
      <c r="M17" s="21"/>
      <c r="N17" s="18">
        <f>'[1]1-10指标'!F17</f>
        <v>0</v>
      </c>
      <c r="O17" s="20">
        <f>'[1]1-10月实际发生'!G17</f>
        <v>0</v>
      </c>
      <c r="P17" s="21"/>
      <c r="Q17" s="18">
        <f>'[1]1-10指标'!G17</f>
        <v>0</v>
      </c>
      <c r="R17" s="20">
        <f>'[1]1-10月实际发生'!H17</f>
        <v>0</v>
      </c>
      <c r="S17" s="21"/>
      <c r="T17" s="18">
        <f>'[1]1-10指标'!H17</f>
        <v>0</v>
      </c>
      <c r="U17" s="20">
        <f>'[1]1-10月实际发生'!I17</f>
        <v>0</v>
      </c>
      <c r="V17" s="21"/>
      <c r="W17" s="18">
        <f>'[1]1-10指标'!I17</f>
        <v>0</v>
      </c>
      <c r="X17" s="20">
        <f>'[1]1-10月实际发生'!J17</f>
        <v>0</v>
      </c>
      <c r="Y17" s="21"/>
      <c r="Z17" s="18">
        <f>'[1]1-10指标'!J17</f>
        <v>0</v>
      </c>
      <c r="AA17" s="20">
        <f>'[1]1-10月实际发生'!K17</f>
        <v>0</v>
      </c>
      <c r="AB17" s="21"/>
      <c r="AC17" s="18">
        <f>'[1]1-10指标'!K17</f>
        <v>5.5063539445628988</v>
      </c>
      <c r="AD17" s="20">
        <f>'[1]1-10月实际发生'!L17</f>
        <v>4.4570270000000001</v>
      </c>
      <c r="AE17" s="21">
        <f t="shared" si="10"/>
        <v>0.80943343723862349</v>
      </c>
      <c r="AF17" s="18">
        <f>'[1]1-10指标'!L17</f>
        <v>0</v>
      </c>
      <c r="AG17" s="20">
        <f>'[1]1-10月实际发生'!M17</f>
        <v>0</v>
      </c>
      <c r="AH17" s="21"/>
      <c r="AI17" s="18">
        <f>'[1]1-10指标'!M17</f>
        <v>0</v>
      </c>
      <c r="AJ17" s="20">
        <f>'[1]1-10月实际发生'!N17</f>
        <v>0</v>
      </c>
      <c r="AK17" s="21"/>
      <c r="AL17" s="18">
        <f>'[1]1-10指标'!N17</f>
        <v>0</v>
      </c>
      <c r="AM17" s="20">
        <f>'[1]1-10月实际发生'!O17</f>
        <v>0</v>
      </c>
      <c r="AN17" s="21"/>
      <c r="AO17" s="18">
        <f>'[1]1-10指标'!O17</f>
        <v>0</v>
      </c>
      <c r="AP17" s="20">
        <f>'[1]1-10月实际发生'!P17</f>
        <v>0</v>
      </c>
      <c r="AQ17" s="21"/>
      <c r="AR17" s="18">
        <f>'[1]1-10指标'!P17</f>
        <v>0</v>
      </c>
      <c r="AS17" s="20">
        <f>'[1]1-10月实际发生'!Q17</f>
        <v>0</v>
      </c>
      <c r="AT17" s="21"/>
      <c r="AU17" s="18">
        <f>'[1]1-10指标'!Q17</f>
        <v>0</v>
      </c>
      <c r="AV17" s="20">
        <f>'[1]1-10月实际发生'!R17</f>
        <v>0</v>
      </c>
      <c r="AW17" s="21"/>
      <c r="AX17" s="18">
        <f>'[1]1-10指标'!R17</f>
        <v>0</v>
      </c>
      <c r="AY17" s="20">
        <f>'[1]1-10月实际发生'!S17</f>
        <v>0</v>
      </c>
      <c r="AZ17" s="21"/>
      <c r="BA17" s="18">
        <f>'[1]1-10指标'!S17</f>
        <v>0</v>
      </c>
      <c r="BB17" s="20">
        <f>'[1]1-10月实际发生'!T17</f>
        <v>0</v>
      </c>
      <c r="BC17" s="21"/>
      <c r="BD17" s="18">
        <f>'[1]1-10指标'!T17</f>
        <v>0</v>
      </c>
      <c r="BE17" s="22" t="s">
        <v>91</v>
      </c>
    </row>
    <row r="18" spans="1:57" ht="14.25" customHeight="1" x14ac:dyDescent="0.15">
      <c r="A18" s="73"/>
      <c r="B18" s="15" t="s">
        <v>24</v>
      </c>
      <c r="C18" s="17">
        <v>2</v>
      </c>
      <c r="D18" s="16">
        <f>'[1]1-10指标'!$C$18</f>
        <v>1.6666666666666667</v>
      </c>
      <c r="E18" s="18">
        <f>'[1]1-10月实际发生'!$D$18</f>
        <v>0.33169999999999999</v>
      </c>
      <c r="F18" s="19">
        <f t="shared" si="0"/>
        <v>-0.80098000000000003</v>
      </c>
      <c r="G18" s="19">
        <f t="shared" si="1"/>
        <v>0.16585</v>
      </c>
      <c r="H18" s="18">
        <f>'[1]1-10指标'!D18</f>
        <v>0</v>
      </c>
      <c r="I18" s="20">
        <f>'[1]1-10月实际发生'!E18</f>
        <v>0</v>
      </c>
      <c r="J18" s="21"/>
      <c r="K18" s="18">
        <f>'[1]1-10指标'!E18</f>
        <v>0</v>
      </c>
      <c r="L18" s="20">
        <f>'[1]1-10月实际发生'!F18</f>
        <v>0</v>
      </c>
      <c r="M18" s="21"/>
      <c r="N18" s="18">
        <f>'[1]1-10指标'!F18</f>
        <v>0</v>
      </c>
      <c r="O18" s="20">
        <f>'[1]1-10月实际发生'!G18</f>
        <v>0</v>
      </c>
      <c r="P18" s="21"/>
      <c r="Q18" s="18">
        <f>'[1]1-10指标'!G18</f>
        <v>0</v>
      </c>
      <c r="R18" s="20">
        <f>'[1]1-10月实际发生'!H18</f>
        <v>0</v>
      </c>
      <c r="S18" s="21"/>
      <c r="T18" s="18">
        <f>'[1]1-10指标'!H18</f>
        <v>0</v>
      </c>
      <c r="U18" s="20">
        <f>'[1]1-10月实际发生'!I18</f>
        <v>0</v>
      </c>
      <c r="V18" s="21"/>
      <c r="W18" s="18">
        <f>'[1]1-10指标'!I18</f>
        <v>0</v>
      </c>
      <c r="X18" s="20">
        <f>'[1]1-10月实际发生'!J18</f>
        <v>0</v>
      </c>
      <c r="Y18" s="21"/>
      <c r="Z18" s="18">
        <f>'[1]1-10指标'!J18</f>
        <v>0</v>
      </c>
      <c r="AA18" s="20">
        <f>'[1]1-10月实际发生'!K18</f>
        <v>0</v>
      </c>
      <c r="AB18" s="21"/>
      <c r="AC18" s="18">
        <f>'[1]1-10指标'!K18</f>
        <v>1.6666666666666667</v>
      </c>
      <c r="AD18" s="20">
        <f>'[1]1-10月实际发生'!L18</f>
        <v>0.33169999999999999</v>
      </c>
      <c r="AE18" s="21">
        <f t="shared" si="10"/>
        <v>0.19901999999999997</v>
      </c>
      <c r="AF18" s="18">
        <f>'[1]1-10指标'!L18</f>
        <v>0</v>
      </c>
      <c r="AG18" s="20">
        <f>'[1]1-10月实际发生'!M18</f>
        <v>0</v>
      </c>
      <c r="AH18" s="21"/>
      <c r="AI18" s="18">
        <f>'[1]1-10指标'!M18</f>
        <v>0</v>
      </c>
      <c r="AJ18" s="20">
        <f>'[1]1-10月实际发生'!N18</f>
        <v>0</v>
      </c>
      <c r="AK18" s="21"/>
      <c r="AL18" s="18">
        <f>'[1]1-10指标'!N18</f>
        <v>0</v>
      </c>
      <c r="AM18" s="20">
        <f>'[1]1-10月实际发生'!O18</f>
        <v>0</v>
      </c>
      <c r="AN18" s="21"/>
      <c r="AO18" s="18">
        <f>'[1]1-10指标'!O18</f>
        <v>0</v>
      </c>
      <c r="AP18" s="20">
        <f>'[1]1-10月实际发生'!P18</f>
        <v>0</v>
      </c>
      <c r="AQ18" s="21"/>
      <c r="AR18" s="18">
        <f>'[1]1-10指标'!P18</f>
        <v>0</v>
      </c>
      <c r="AS18" s="20">
        <f>'[1]1-10月实际发生'!Q18</f>
        <v>0</v>
      </c>
      <c r="AT18" s="21"/>
      <c r="AU18" s="18">
        <f>'[1]1-10指标'!Q18</f>
        <v>0</v>
      </c>
      <c r="AV18" s="20">
        <f>'[1]1-10月实际发生'!R18</f>
        <v>0</v>
      </c>
      <c r="AW18" s="21"/>
      <c r="AX18" s="18">
        <f>'[1]1-10指标'!R18</f>
        <v>0</v>
      </c>
      <c r="AY18" s="20">
        <f>'[1]1-10月实际发生'!S18</f>
        <v>0</v>
      </c>
      <c r="AZ18" s="21"/>
      <c r="BA18" s="18">
        <f>'[1]1-10指标'!S18</f>
        <v>0</v>
      </c>
      <c r="BB18" s="20">
        <f>'[1]1-10月实际发生'!T18</f>
        <v>0</v>
      </c>
      <c r="BC18" s="21"/>
      <c r="BD18" s="18">
        <f>'[1]1-10指标'!T18</f>
        <v>0</v>
      </c>
      <c r="BE18" s="22" t="s">
        <v>91</v>
      </c>
    </row>
    <row r="19" spans="1:57" ht="14.25" customHeight="1" x14ac:dyDescent="0.15">
      <c r="A19" s="62" t="s">
        <v>99</v>
      </c>
      <c r="B19" s="27" t="s">
        <v>26</v>
      </c>
      <c r="C19" s="24">
        <f>2669+2</f>
        <v>2671</v>
      </c>
      <c r="D19" s="16">
        <f>'[1]1-10指标'!$C$19</f>
        <v>2023.44</v>
      </c>
      <c r="E19" s="18">
        <f>'[1]1-10月实际发生'!$D$19</f>
        <v>2031.639608251566</v>
      </c>
      <c r="F19" s="19">
        <f t="shared" si="0"/>
        <v>4.0523110403895869E-3</v>
      </c>
      <c r="G19" s="19">
        <f t="shared" si="1"/>
        <v>0.76062883124356639</v>
      </c>
      <c r="H19" s="18">
        <f>'[1]1-10指标'!D19</f>
        <v>262.70999999999998</v>
      </c>
      <c r="I19" s="20">
        <f>'[1]1-10月实际发生'!E19</f>
        <v>252.99366405340095</v>
      </c>
      <c r="J19" s="21">
        <f t="shared" si="2"/>
        <v>0.96301497489018673</v>
      </c>
      <c r="K19" s="18">
        <f>'[1]1-10指标'!E19</f>
        <v>374.40000000000003</v>
      </c>
      <c r="L19" s="20">
        <f>'[1]1-10月实际发生'!F19</f>
        <v>372.8044584582093</v>
      </c>
      <c r="M19" s="21">
        <f t="shared" si="3"/>
        <v>0.99573840400162728</v>
      </c>
      <c r="N19" s="18">
        <f>'[1]1-10指标'!F19</f>
        <v>214.90000000000003</v>
      </c>
      <c r="O19" s="20">
        <f>'[1]1-10月实际发生'!G19</f>
        <v>215.45457101728456</v>
      </c>
      <c r="P19" s="21">
        <f t="shared" si="4"/>
        <v>1.0025806003596303</v>
      </c>
      <c r="Q19" s="18">
        <f>'[1]1-10指标'!G19</f>
        <v>565.71</v>
      </c>
      <c r="R19" s="20">
        <f>'[1]1-10月实际发生'!H19</f>
        <v>586.02900945320789</v>
      </c>
      <c r="S19" s="21">
        <f t="shared" si="5"/>
        <v>1.0359177130565269</v>
      </c>
      <c r="T19" s="18">
        <f>'[1]1-10指标'!H19</f>
        <v>418.29</v>
      </c>
      <c r="U19" s="20">
        <f>'[1]1-10月实际发生'!I19</f>
        <v>413.28481026946349</v>
      </c>
      <c r="V19" s="21">
        <f t="shared" si="6"/>
        <v>0.98803416354553886</v>
      </c>
      <c r="W19" s="18">
        <f>'[1]1-10指标'!I19</f>
        <v>58.510000000000005</v>
      </c>
      <c r="X19" s="20">
        <f>'[1]1-10月实际发生'!J19</f>
        <v>57.539468999999997</v>
      </c>
      <c r="Y19" s="21">
        <f t="shared" si="7"/>
        <v>0.9834125619552212</v>
      </c>
      <c r="Z19" s="18">
        <f>'[1]1-10指标'!J19</f>
        <v>91.750000000000014</v>
      </c>
      <c r="AA19" s="20">
        <f>'[1]1-10月实际发生'!K19</f>
        <v>98.508187000000007</v>
      </c>
      <c r="AB19" s="21">
        <f t="shared" si="8"/>
        <v>1.0736587138964577</v>
      </c>
      <c r="AC19" s="18">
        <f>'[1]1-10指标'!K19</f>
        <v>0</v>
      </c>
      <c r="AD19" s="20">
        <f>'[1]1-10月实际发生'!L19</f>
        <v>0</v>
      </c>
      <c r="AE19" s="21"/>
      <c r="AF19" s="18">
        <f>'[1]1-10指标'!L19</f>
        <v>0</v>
      </c>
      <c r="AG19" s="20">
        <f>'[1]1-10月实际发生'!M19</f>
        <v>0</v>
      </c>
      <c r="AH19" s="21"/>
      <c r="AI19" s="18">
        <f>'[1]1-10指标'!M19</f>
        <v>0</v>
      </c>
      <c r="AJ19" s="20">
        <f>'[1]1-10月实际发生'!N19</f>
        <v>0</v>
      </c>
      <c r="AK19" s="21"/>
      <c r="AL19" s="18">
        <f>'[1]1-10指标'!N19</f>
        <v>0</v>
      </c>
      <c r="AM19" s="20">
        <f>'[1]1-10月实际发生'!O19</f>
        <v>0</v>
      </c>
      <c r="AN19" s="21"/>
      <c r="AO19" s="18">
        <f>'[1]1-10指标'!O19</f>
        <v>37.169999999999995</v>
      </c>
      <c r="AP19" s="20">
        <f>'[1]1-10月实际发生'!P19</f>
        <v>35.025438999999999</v>
      </c>
      <c r="AQ19" s="21">
        <f t="shared" ref="AQ19:AQ52" si="11">AP19/AO19</f>
        <v>0.94230398170567675</v>
      </c>
      <c r="AR19" s="18">
        <f>'[1]1-10指标'!P19</f>
        <v>0</v>
      </c>
      <c r="AS19" s="20">
        <f>'[1]1-10月实际发生'!Q19</f>
        <v>0</v>
      </c>
      <c r="AT19" s="21"/>
      <c r="AU19" s="18">
        <f>'[1]1-10指标'!Q19</f>
        <v>0</v>
      </c>
      <c r="AV19" s="20">
        <f>'[1]1-10月实际发生'!R19</f>
        <v>0</v>
      </c>
      <c r="AW19" s="21"/>
      <c r="AX19" s="18">
        <f>'[1]1-10指标'!R19</f>
        <v>0</v>
      </c>
      <c r="AY19" s="20">
        <f>'[1]1-10月实际发生'!S19</f>
        <v>0</v>
      </c>
      <c r="AZ19" s="21"/>
      <c r="BA19" s="18">
        <f>'[1]1-10指标'!S19</f>
        <v>0</v>
      </c>
      <c r="BB19" s="20">
        <f>'[1]1-10月实际发生'!T19</f>
        <v>0</v>
      </c>
      <c r="BC19" s="21"/>
      <c r="BD19" s="18">
        <f>'[1]1-10指标'!T19</f>
        <v>0</v>
      </c>
      <c r="BE19" s="22" t="s">
        <v>90</v>
      </c>
    </row>
    <row r="20" spans="1:57" s="30" customFormat="1" ht="14.25" customHeight="1" x14ac:dyDescent="0.15">
      <c r="A20" s="62"/>
      <c r="B20" s="28" t="s">
        <v>100</v>
      </c>
      <c r="C20" s="17">
        <v>442</v>
      </c>
      <c r="D20" s="16">
        <v>0</v>
      </c>
      <c r="E20" s="18">
        <f>'[1]1-7月实际发生合计'!D20</f>
        <v>0</v>
      </c>
      <c r="F20" s="19"/>
      <c r="G20" s="19"/>
      <c r="H20" s="18">
        <f>'[1]1-10指标'!D20</f>
        <v>0</v>
      </c>
      <c r="I20" s="20">
        <f>'[1]1-10月实际发生'!E20</f>
        <v>0</v>
      </c>
      <c r="J20" s="21"/>
      <c r="K20" s="18">
        <f>'[1]1-10指标'!E20</f>
        <v>0</v>
      </c>
      <c r="L20" s="20">
        <f>'[1]1-10月实际发生'!F20</f>
        <v>0</v>
      </c>
      <c r="M20" s="21"/>
      <c r="N20" s="18">
        <f>'[1]1-10指标'!F20</f>
        <v>0</v>
      </c>
      <c r="O20" s="20">
        <f>'[1]1-10月实际发生'!G20</f>
        <v>0</v>
      </c>
      <c r="P20" s="21"/>
      <c r="Q20" s="18">
        <f>'[1]1-10指标'!G20</f>
        <v>0</v>
      </c>
      <c r="R20" s="20">
        <f>'[1]1-10月实际发生'!H20</f>
        <v>0</v>
      </c>
      <c r="S20" s="21"/>
      <c r="T20" s="18">
        <f>'[1]1-10指标'!H20</f>
        <v>0</v>
      </c>
      <c r="U20" s="20">
        <f>'[1]1-10月实际发生'!I20</f>
        <v>0</v>
      </c>
      <c r="V20" s="21"/>
      <c r="W20" s="18">
        <f>'[1]1-10指标'!I20</f>
        <v>0</v>
      </c>
      <c r="X20" s="20">
        <f>'[1]1-10月实际发生'!J20</f>
        <v>0</v>
      </c>
      <c r="Y20" s="21"/>
      <c r="Z20" s="18">
        <f>'[1]1-10指标'!J20</f>
        <v>0</v>
      </c>
      <c r="AA20" s="20">
        <f>'[1]1-10月实际发生'!K20</f>
        <v>8.849558</v>
      </c>
      <c r="AB20" s="21"/>
      <c r="AC20" s="18">
        <f>'[1]1-10指标'!K20</f>
        <v>0</v>
      </c>
      <c r="AD20" s="20">
        <f>'[1]1-10月实际发生'!L20</f>
        <v>0</v>
      </c>
      <c r="AE20" s="21"/>
      <c r="AF20" s="18">
        <f>'[1]1-10指标'!L20</f>
        <v>0</v>
      </c>
      <c r="AG20" s="20">
        <f>'[1]1-10月实际发生'!M20</f>
        <v>0</v>
      </c>
      <c r="AH20" s="21"/>
      <c r="AI20" s="18">
        <f>'[1]1-10指标'!M20</f>
        <v>0</v>
      </c>
      <c r="AJ20" s="20">
        <f>'[1]1-10月实际发生'!N20</f>
        <v>0</v>
      </c>
      <c r="AK20" s="21"/>
      <c r="AL20" s="18">
        <f>'[1]1-10指标'!N20</f>
        <v>0</v>
      </c>
      <c r="AM20" s="20">
        <f>'[1]1-10月实际发生'!O20</f>
        <v>0</v>
      </c>
      <c r="AN20" s="21"/>
      <c r="AO20" s="18">
        <f>'[1]1-10指标'!O20</f>
        <v>0</v>
      </c>
      <c r="AP20" s="20">
        <f>'[1]1-10月实际发生'!P20</f>
        <v>0</v>
      </c>
      <c r="AQ20" s="21"/>
      <c r="AR20" s="18">
        <f>'[1]1-10指标'!P20</f>
        <v>0</v>
      </c>
      <c r="AS20" s="20">
        <f>'[1]1-10月实际发生'!Q20</f>
        <v>0</v>
      </c>
      <c r="AT20" s="21"/>
      <c r="AU20" s="18">
        <f>'[1]1-10指标'!Q20</f>
        <v>0</v>
      </c>
      <c r="AV20" s="20">
        <f>'[1]1-10月实际发生'!R20</f>
        <v>0</v>
      </c>
      <c r="AW20" s="21"/>
      <c r="AX20" s="18">
        <f>'[1]1-10指标'!R20</f>
        <v>0</v>
      </c>
      <c r="AY20" s="20">
        <f>'[1]1-10月实际发生'!S20</f>
        <v>0</v>
      </c>
      <c r="AZ20" s="21"/>
      <c r="BA20" s="18">
        <f>'[1]1-10指标'!S20</f>
        <v>0</v>
      </c>
      <c r="BB20" s="20">
        <f>'[1]1-10月实际发生'!T20</f>
        <v>0</v>
      </c>
      <c r="BC20" s="21"/>
      <c r="BD20" s="18">
        <f>'[1]1-10指标'!T20</f>
        <v>0</v>
      </c>
      <c r="BE20" s="29" t="s">
        <v>91</v>
      </c>
    </row>
    <row r="21" spans="1:57" s="30" customFormat="1" ht="14.25" customHeight="1" x14ac:dyDescent="0.15">
      <c r="A21" s="62"/>
      <c r="B21" s="28" t="s">
        <v>27</v>
      </c>
      <c r="C21" s="17">
        <f>450+22</f>
        <v>472</v>
      </c>
      <c r="D21" s="16">
        <f>'[1]1-10指标'!$C$21</f>
        <v>324.87999999999994</v>
      </c>
      <c r="E21" s="18">
        <f>'[1]1-10月实际发生'!$D$21</f>
        <v>311.95495747260003</v>
      </c>
      <c r="F21" s="19">
        <f t="shared" si="0"/>
        <v>-3.9784051118566588E-2</v>
      </c>
      <c r="G21" s="19">
        <f t="shared" si="1"/>
        <v>0.6609215200690679</v>
      </c>
      <c r="H21" s="18">
        <f>'[1]1-10指标'!D21</f>
        <v>13.365611016949154</v>
      </c>
      <c r="I21" s="20">
        <f>'[1]1-10月实际发生'!E21</f>
        <v>11.185834</v>
      </c>
      <c r="J21" s="21">
        <f t="shared" si="2"/>
        <v>0.83691153257528272</v>
      </c>
      <c r="K21" s="18">
        <f>'[1]1-10指标'!E21</f>
        <v>12.836424576271186</v>
      </c>
      <c r="L21" s="20">
        <f>'[1]1-10月实际发生'!F21</f>
        <v>9.8392814330000018</v>
      </c>
      <c r="M21" s="21">
        <f t="shared" si="3"/>
        <v>0.7665126199696165</v>
      </c>
      <c r="N21" s="18">
        <f>'[1]1-10指标'!F21</f>
        <v>52.020778813559325</v>
      </c>
      <c r="O21" s="20">
        <f>'[1]1-10月实际发生'!G21</f>
        <v>4.6661179999999991</v>
      </c>
      <c r="P21" s="21">
        <f t="shared" si="4"/>
        <v>8.9697196128554799E-2</v>
      </c>
      <c r="Q21" s="18">
        <f>'[1]1-10指标'!G21</f>
        <v>71.666655084745756</v>
      </c>
      <c r="R21" s="20">
        <f>'[1]1-10月实际发生'!H21</f>
        <v>115.69994959959999</v>
      </c>
      <c r="S21" s="21">
        <f t="shared" si="5"/>
        <v>1.6144181622929785</v>
      </c>
      <c r="T21" s="18">
        <f>'[1]1-10指标'!H21</f>
        <v>136.73975254237288</v>
      </c>
      <c r="U21" s="20">
        <f>'[1]1-10月实际发生'!I21</f>
        <v>147.82784844</v>
      </c>
      <c r="V21" s="21">
        <f t="shared" si="6"/>
        <v>1.0810890446374848</v>
      </c>
      <c r="W21" s="18">
        <f>'[1]1-10指标'!I21</f>
        <v>10.015133050847457</v>
      </c>
      <c r="X21" s="20">
        <f>'[1]1-10月实际发生'!J21</f>
        <v>1.267112</v>
      </c>
      <c r="Y21" s="21">
        <f t="shared" si="7"/>
        <v>0.12651973703861877</v>
      </c>
      <c r="Z21" s="18">
        <f>'[1]1-10指标'!J21</f>
        <v>28.235644915254241</v>
      </c>
      <c r="AA21" s="20">
        <f>'[1]1-10月实际发生'!K21</f>
        <v>19.650207999999999</v>
      </c>
      <c r="AB21" s="21">
        <f t="shared" si="8"/>
        <v>0.6959362202980538</v>
      </c>
      <c r="AC21" s="18">
        <f>'[1]1-10指标'!K21</f>
        <v>0</v>
      </c>
      <c r="AD21" s="20">
        <f>'[1]1-10月实际发生'!L21</f>
        <v>0</v>
      </c>
      <c r="AE21" s="21"/>
      <c r="AF21" s="18">
        <f>'[1]1-10指标'!L21</f>
        <v>0</v>
      </c>
      <c r="AG21" s="20">
        <f>'[1]1-10月实际发生'!M21</f>
        <v>0.80204200000000003</v>
      </c>
      <c r="AH21" s="21"/>
      <c r="AI21" s="18">
        <f>'[1]1-10指标'!M21</f>
        <v>0</v>
      </c>
      <c r="AJ21" s="20">
        <f>'[1]1-10月实际发生'!N21</f>
        <v>1.016564</v>
      </c>
      <c r="AK21" s="21"/>
      <c r="AL21" s="18">
        <f>'[1]1-10指标'!N21</f>
        <v>0</v>
      </c>
      <c r="AM21" s="20">
        <f>'[1]1-10月实际发生'!O21</f>
        <v>0</v>
      </c>
      <c r="AN21" s="21"/>
      <c r="AO21" s="18">
        <f>'[1]1-10指标'!O21</f>
        <v>0</v>
      </c>
      <c r="AP21" s="20">
        <f>'[1]1-10月实际发生'!P21</f>
        <v>0</v>
      </c>
      <c r="AQ21" s="21"/>
      <c r="AR21" s="18">
        <f>'[1]1-10指标'!P21</f>
        <v>0</v>
      </c>
      <c r="AS21" s="20">
        <f>'[1]1-10月实际发生'!Q21</f>
        <v>0</v>
      </c>
      <c r="AT21" s="21"/>
      <c r="AU21" s="18">
        <f>'[1]1-10指标'!Q21</f>
        <v>0</v>
      </c>
      <c r="AV21" s="20">
        <f>'[1]1-10月实际发生'!R21</f>
        <v>0</v>
      </c>
      <c r="AW21" s="21"/>
      <c r="AX21" s="18">
        <f>'[1]1-10指标'!R21</f>
        <v>0</v>
      </c>
      <c r="AY21" s="20">
        <f>'[1]1-10月实际发生'!S21</f>
        <v>0</v>
      </c>
      <c r="AZ21" s="21"/>
      <c r="BA21" s="18">
        <f>'[1]1-10指标'!S21</f>
        <v>0</v>
      </c>
      <c r="BB21" s="20">
        <f>'[1]1-10月实际发生'!T21</f>
        <v>0</v>
      </c>
      <c r="BC21" s="21"/>
      <c r="BD21" s="18">
        <f>'[1]1-10指标'!T21</f>
        <v>0</v>
      </c>
      <c r="BE21" s="29" t="s">
        <v>91</v>
      </c>
    </row>
    <row r="22" spans="1:57" s="30" customFormat="1" ht="14.25" customHeight="1" x14ac:dyDescent="0.15">
      <c r="A22" s="62"/>
      <c r="B22" s="28" t="s">
        <v>28</v>
      </c>
      <c r="C22" s="17">
        <f>135+130</f>
        <v>265</v>
      </c>
      <c r="D22" s="16">
        <f>'[1]1-10指标'!$C$22</f>
        <v>203.8</v>
      </c>
      <c r="E22" s="18">
        <f>'[1]1-10月实际发生'!$D$22</f>
        <v>140.36237375579998</v>
      </c>
      <c r="F22" s="19">
        <f t="shared" si="0"/>
        <v>-0.31127392661530928</v>
      </c>
      <c r="G22" s="19">
        <f t="shared" si="1"/>
        <v>0.52966933492754709</v>
      </c>
      <c r="H22" s="18">
        <f>'[1]1-10指标'!D22</f>
        <v>20.279999999999998</v>
      </c>
      <c r="I22" s="20">
        <f>'[1]1-10月实际发生'!E22</f>
        <v>13.527634860599999</v>
      </c>
      <c r="J22" s="21">
        <f t="shared" si="2"/>
        <v>0.6670431390828403</v>
      </c>
      <c r="K22" s="18">
        <f>'[1]1-10指标'!E22</f>
        <v>17.14</v>
      </c>
      <c r="L22" s="20">
        <f>'[1]1-10月实际发生'!F22</f>
        <v>7.1537366672000005</v>
      </c>
      <c r="M22" s="21">
        <f t="shared" si="3"/>
        <v>0.41737086739789964</v>
      </c>
      <c r="N22" s="18">
        <f>'[1]1-10指标'!F22</f>
        <v>13.060000000000002</v>
      </c>
      <c r="O22" s="20">
        <f>'[1]1-10月实际发生'!G22</f>
        <v>6.0968584335999996</v>
      </c>
      <c r="P22" s="21">
        <f t="shared" si="4"/>
        <v>0.46683448955589574</v>
      </c>
      <c r="Q22" s="18">
        <f>'[1]1-10指标'!G22</f>
        <v>3.7399999999999993</v>
      </c>
      <c r="R22" s="20">
        <f>'[1]1-10月实际发生'!H22</f>
        <v>1.0252501344</v>
      </c>
      <c r="S22" s="21">
        <f t="shared" si="5"/>
        <v>0.27413105197860965</v>
      </c>
      <c r="T22" s="18">
        <f>'[1]1-10指标'!H22</f>
        <v>9.4200000000000017</v>
      </c>
      <c r="U22" s="20">
        <f>'[1]1-10月实际发生'!I22</f>
        <v>6.6462087529999998</v>
      </c>
      <c r="V22" s="21">
        <f t="shared" si="6"/>
        <v>0.70554233046709114</v>
      </c>
      <c r="W22" s="18">
        <f>'[1]1-10指标'!I22</f>
        <v>7.3599999999999994</v>
      </c>
      <c r="X22" s="20">
        <f>'[1]1-10月实际发生'!J22</f>
        <v>3.0214897135999998</v>
      </c>
      <c r="Y22" s="21">
        <f t="shared" si="7"/>
        <v>0.4105284936956522</v>
      </c>
      <c r="Z22" s="18">
        <f>'[1]1-10指标'!J22</f>
        <v>69.38</v>
      </c>
      <c r="AA22" s="20">
        <f>'[1]1-10月实际发生'!K22</f>
        <v>67.059697417400002</v>
      </c>
      <c r="AB22" s="21">
        <f t="shared" si="8"/>
        <v>0.96655660734217363</v>
      </c>
      <c r="AC22" s="18">
        <f>'[1]1-10指标'!K22</f>
        <v>56.3</v>
      </c>
      <c r="AD22" s="20">
        <f>'[1]1-10月实际发生'!L22</f>
        <v>34.747267776000001</v>
      </c>
      <c r="AE22" s="21">
        <f t="shared" si="10"/>
        <v>0.61718059992895213</v>
      </c>
      <c r="AF22" s="18">
        <f>'[1]1-10指标'!L22</f>
        <v>1.1800000000000002</v>
      </c>
      <c r="AG22" s="20">
        <f>'[1]1-10月实际发生'!M22</f>
        <v>0.22046499999999997</v>
      </c>
      <c r="AH22" s="21">
        <f t="shared" si="9"/>
        <v>0.18683474576271181</v>
      </c>
      <c r="AI22" s="18">
        <f>'[1]1-10指标'!M22</f>
        <v>0</v>
      </c>
      <c r="AJ22" s="20">
        <f>'[1]1-10月实际发生'!N22</f>
        <v>0</v>
      </c>
      <c r="AK22" s="21"/>
      <c r="AL22" s="18">
        <f>'[1]1-10指标'!N22</f>
        <v>0</v>
      </c>
      <c r="AM22" s="20">
        <f>'[1]1-10月实际发生'!O22</f>
        <v>0</v>
      </c>
      <c r="AN22" s="21"/>
      <c r="AO22" s="18">
        <f>'[1]1-10指标'!O22</f>
        <v>2.5600000000000005</v>
      </c>
      <c r="AP22" s="20">
        <f>'[1]1-10月实际发生'!P22</f>
        <v>0.63513299999999995</v>
      </c>
      <c r="AQ22" s="21">
        <f t="shared" si="11"/>
        <v>0.24809882812499992</v>
      </c>
      <c r="AR22" s="18">
        <f>'[1]1-10指标'!P22</f>
        <v>3.38</v>
      </c>
      <c r="AS22" s="20">
        <f>'[1]1-10月实际发生'!Q22</f>
        <v>0.22863200000000003</v>
      </c>
      <c r="AT22" s="21">
        <f t="shared" ref="AT22:AT52" si="12">AS22/AR22</f>
        <v>6.7642603550295874E-2</v>
      </c>
      <c r="AU22" s="18">
        <f>'[1]1-10指标'!Q22</f>
        <v>0</v>
      </c>
      <c r="AV22" s="20">
        <f>'[1]1-10月实际发生'!R22</f>
        <v>0</v>
      </c>
      <c r="AW22" s="21"/>
      <c r="AX22" s="18">
        <f>'[1]1-10指标'!R22</f>
        <v>0</v>
      </c>
      <c r="AY22" s="20">
        <f>'[1]1-10月实际发生'!S22</f>
        <v>0</v>
      </c>
      <c r="AZ22" s="21"/>
      <c r="BA22" s="18">
        <f>'[1]1-10指标'!S22</f>
        <v>0</v>
      </c>
      <c r="BB22" s="20">
        <f>'[1]1-10月实际发生'!T22</f>
        <v>0</v>
      </c>
      <c r="BC22" s="21"/>
      <c r="BD22" s="18">
        <f>'[1]1-10指标'!T22</f>
        <v>0</v>
      </c>
      <c r="BE22" s="29" t="s">
        <v>90</v>
      </c>
    </row>
    <row r="23" spans="1:57" s="30" customFormat="1" ht="14.25" customHeight="1" x14ac:dyDescent="0.15">
      <c r="A23" s="62"/>
      <c r="B23" s="28" t="s">
        <v>101</v>
      </c>
      <c r="C23" s="17">
        <v>1900</v>
      </c>
      <c r="D23" s="16">
        <f>'[1]1-10指标'!$C$23</f>
        <v>1583.3694210526321</v>
      </c>
      <c r="E23" s="18">
        <f>'[1]1-10月实际发生'!$D$23+192.28</f>
        <v>1233.6478835652997</v>
      </c>
      <c r="F23" s="19">
        <f t="shared" si="0"/>
        <v>-0.22087172635608671</v>
      </c>
      <c r="G23" s="19">
        <f t="shared" si="1"/>
        <v>0.64928835977121035</v>
      </c>
      <c r="H23" s="18">
        <f>'[1]1-10指标'!D23</f>
        <v>188.32936842105264</v>
      </c>
      <c r="I23" s="20">
        <f>'[1]1-10月实际发生'!E23</f>
        <v>105.77688386870003</v>
      </c>
      <c r="J23" s="21">
        <f t="shared" si="2"/>
        <v>0.56165899538415076</v>
      </c>
      <c r="K23" s="18">
        <f>'[1]1-10指标'!E23</f>
        <v>194.16257894736844</v>
      </c>
      <c r="L23" s="20">
        <f>'[1]1-10月实际发生'!F23</f>
        <v>131.64933722869998</v>
      </c>
      <c r="M23" s="21">
        <f t="shared" si="3"/>
        <v>0.67803661211353239</v>
      </c>
      <c r="N23" s="18">
        <f>'[1]1-10指标'!F23</f>
        <v>183.32947368421057</v>
      </c>
      <c r="O23" s="20">
        <f>'[1]1-10月实际发生'!G23</f>
        <v>98.502298402999998</v>
      </c>
      <c r="P23" s="21">
        <f t="shared" si="4"/>
        <v>0.53729657552321664</v>
      </c>
      <c r="Q23" s="18">
        <f>'[1]1-10指标'!G23</f>
        <v>249.99473684210528</v>
      </c>
      <c r="R23" s="20">
        <f>'[1]1-10月实际发生'!H23</f>
        <v>118.27590916999999</v>
      </c>
      <c r="S23" s="21">
        <f t="shared" si="5"/>
        <v>0.47311359696625183</v>
      </c>
      <c r="T23" s="18">
        <f>'[1]1-10指标'!H23</f>
        <v>339.99284210526315</v>
      </c>
      <c r="U23" s="20">
        <f>'[1]1-10月实际发生'!I23</f>
        <v>241.65236881929999</v>
      </c>
      <c r="V23" s="21">
        <f t="shared" si="6"/>
        <v>0.71075722454322565</v>
      </c>
      <c r="W23" s="18">
        <f>'[1]1-10指标'!I23</f>
        <v>95.83131578947372</v>
      </c>
      <c r="X23" s="20">
        <f>'[1]1-10月实际发生'!J23</f>
        <v>52.958776256299998</v>
      </c>
      <c r="Y23" s="21">
        <f t="shared" si="7"/>
        <v>0.55262495166655201</v>
      </c>
      <c r="Z23" s="18">
        <f>'[1]1-10指标'!J23</f>
        <v>200.82910526315797</v>
      </c>
      <c r="AA23" s="20">
        <f>'[1]1-10月实际发生'!K23</f>
        <v>267.47392823350003</v>
      </c>
      <c r="AB23" s="21">
        <f t="shared" si="8"/>
        <v>1.3318484284586813</v>
      </c>
      <c r="AC23" s="18">
        <f>'[1]1-10指标'!K23</f>
        <v>0</v>
      </c>
      <c r="AD23" s="20">
        <f>'[1]1-10月实际发生'!L23</f>
        <v>0.17788171059999999</v>
      </c>
      <c r="AE23" s="21"/>
      <c r="AF23" s="18">
        <f>'[1]1-10指标'!L23</f>
        <v>0</v>
      </c>
      <c r="AG23" s="20">
        <f>'[1]1-10月实际发生'!M23</f>
        <v>8.6724154569999996</v>
      </c>
      <c r="AH23" s="21"/>
      <c r="AI23" s="18">
        <f>'[1]1-10指标'!M23</f>
        <v>0</v>
      </c>
      <c r="AJ23" s="20">
        <f>'[1]1-10月实际发生'!N23</f>
        <v>3.6639834182</v>
      </c>
      <c r="AK23" s="21"/>
      <c r="AL23" s="18">
        <f>'[1]1-10指标'!N23</f>
        <v>0</v>
      </c>
      <c r="AM23" s="20">
        <f>'[1]1-10月实际发生'!O23</f>
        <v>0</v>
      </c>
      <c r="AN23" s="21"/>
      <c r="AO23" s="18">
        <f>'[1]1-10指标'!O23</f>
        <v>0</v>
      </c>
      <c r="AP23" s="20">
        <f>'[1]1-10月实际发生'!P23</f>
        <v>12.564101000000001</v>
      </c>
      <c r="AQ23" s="21"/>
      <c r="AR23" s="18">
        <f>'[1]1-10指标'!P23</f>
        <v>0</v>
      </c>
      <c r="AS23" s="20">
        <f>'[1]1-10月实际发生'!Q23</f>
        <v>0</v>
      </c>
      <c r="AT23" s="21"/>
      <c r="AU23" s="18">
        <f>'[1]1-10指标'!Q23</f>
        <v>0</v>
      </c>
      <c r="AV23" s="20">
        <f>'[1]1-10月实际发生'!R23</f>
        <v>0</v>
      </c>
      <c r="AW23" s="21"/>
      <c r="AX23" s="18">
        <f>'[1]1-10指标'!R23</f>
        <v>0</v>
      </c>
      <c r="AY23" s="20">
        <f>'[1]1-10月实际发生'!S23</f>
        <v>0</v>
      </c>
      <c r="AZ23" s="21"/>
      <c r="BA23" s="18">
        <f>'[1]1-10指标'!S23</f>
        <v>0</v>
      </c>
      <c r="BB23" s="20">
        <f>'[1]1-10月实际发生'!T23</f>
        <v>0</v>
      </c>
      <c r="BC23" s="21"/>
      <c r="BD23" s="18">
        <f>'[1]1-10指标'!T23</f>
        <v>130.9</v>
      </c>
      <c r="BE23" s="29" t="s">
        <v>90</v>
      </c>
    </row>
    <row r="24" spans="1:57" s="30" customFormat="1" ht="14.25" customHeight="1" x14ac:dyDescent="0.15">
      <c r="A24" s="62"/>
      <c r="B24" s="28" t="s">
        <v>102</v>
      </c>
      <c r="C24" s="17">
        <v>38</v>
      </c>
      <c r="D24" s="16">
        <f>'[1]1-10指标'!$C$24</f>
        <v>36.666666666666664</v>
      </c>
      <c r="E24" s="18">
        <f>'[1]1-10月实际发生'!$D$24</f>
        <v>26.384709621500001</v>
      </c>
      <c r="F24" s="19">
        <f t="shared" si="0"/>
        <v>-0.2804170103227272</v>
      </c>
      <c r="G24" s="19">
        <f t="shared" si="1"/>
        <v>0.69433446372368424</v>
      </c>
      <c r="H24" s="18">
        <f>'[1]1-10指标'!D24</f>
        <v>0</v>
      </c>
      <c r="I24" s="20">
        <f>'[1]1-10月实际发生'!E24</f>
        <v>1.4084952000000001E-2</v>
      </c>
      <c r="J24" s="21"/>
      <c r="K24" s="18">
        <f>'[1]1-10指标'!E24</f>
        <v>0</v>
      </c>
      <c r="L24" s="20">
        <f>'[1]1-10月实际发生'!F24</f>
        <v>0</v>
      </c>
      <c r="M24" s="21"/>
      <c r="N24" s="18">
        <f>'[1]1-10指标'!F24</f>
        <v>0</v>
      </c>
      <c r="O24" s="20">
        <f>'[1]1-10月实际发生'!G24</f>
        <v>3.2069384999999999E-2</v>
      </c>
      <c r="P24" s="21"/>
      <c r="Q24" s="18">
        <f>'[1]1-10指标'!G24</f>
        <v>0</v>
      </c>
      <c r="R24" s="20">
        <f>'[1]1-10月实际发生'!H24</f>
        <v>2.3901360000000002E-3</v>
      </c>
      <c r="S24" s="21"/>
      <c r="T24" s="18">
        <f>'[1]1-10指标'!H24</f>
        <v>0</v>
      </c>
      <c r="U24" s="20">
        <f>'[1]1-10月实际发生'!I24</f>
        <v>2.4481920000000001E-3</v>
      </c>
      <c r="V24" s="21"/>
      <c r="W24" s="18">
        <f>'[1]1-10指标'!I24</f>
        <v>0</v>
      </c>
      <c r="X24" s="20">
        <f>'[1]1-10月实际发生'!J24</f>
        <v>0</v>
      </c>
      <c r="Y24" s="21"/>
      <c r="Z24" s="18">
        <f>'[1]1-10指标'!J24</f>
        <v>36.666666666666664</v>
      </c>
      <c r="AA24" s="20">
        <f>'[1]1-10月实际发生'!K24</f>
        <v>26.333716956500002</v>
      </c>
      <c r="AB24" s="21">
        <f t="shared" si="8"/>
        <v>0.71819228063181828</v>
      </c>
      <c r="AC24" s="18">
        <f>'[1]1-10指标'!K24</f>
        <v>0</v>
      </c>
      <c r="AD24" s="20">
        <f>'[1]1-10月实际发生'!L24</f>
        <v>0</v>
      </c>
      <c r="AE24" s="21"/>
      <c r="AF24" s="18">
        <f>'[1]1-10指标'!L24</f>
        <v>0</v>
      </c>
      <c r="AG24" s="20">
        <f>'[1]1-10月实际发生'!M24</f>
        <v>0</v>
      </c>
      <c r="AH24" s="21"/>
      <c r="AI24" s="18">
        <f>'[1]1-10指标'!M24</f>
        <v>0</v>
      </c>
      <c r="AJ24" s="20">
        <f>'[1]1-10月实际发生'!N24</f>
        <v>0</v>
      </c>
      <c r="AK24" s="21"/>
      <c r="AL24" s="18">
        <f>'[1]1-10指标'!N24</f>
        <v>0</v>
      </c>
      <c r="AM24" s="20">
        <f>'[1]1-10月实际发生'!O24</f>
        <v>0</v>
      </c>
      <c r="AN24" s="21"/>
      <c r="AO24" s="18">
        <f>'[1]1-10指标'!O24</f>
        <v>0</v>
      </c>
      <c r="AP24" s="20">
        <f>'[1]1-10月实际发生'!P24</f>
        <v>0</v>
      </c>
      <c r="AQ24" s="21"/>
      <c r="AR24" s="18">
        <f>'[1]1-10指标'!P24</f>
        <v>0</v>
      </c>
      <c r="AS24" s="20">
        <f>'[1]1-10月实际发生'!Q24</f>
        <v>0</v>
      </c>
      <c r="AT24" s="21"/>
      <c r="AU24" s="18">
        <f>'[1]1-10指标'!Q24</f>
        <v>0</v>
      </c>
      <c r="AV24" s="20">
        <f>'[1]1-10月实际发生'!R24</f>
        <v>0</v>
      </c>
      <c r="AW24" s="21"/>
      <c r="AX24" s="18">
        <f>'[1]1-10指标'!R24</f>
        <v>0</v>
      </c>
      <c r="AY24" s="20">
        <f>'[1]1-10月实际发生'!S24</f>
        <v>0</v>
      </c>
      <c r="AZ24" s="21"/>
      <c r="BA24" s="18">
        <f>'[1]1-10指标'!S24</f>
        <v>0</v>
      </c>
      <c r="BB24" s="20">
        <f>'[1]1-10月实际发生'!T24</f>
        <v>0</v>
      </c>
      <c r="BC24" s="21"/>
      <c r="BD24" s="18">
        <f>'[1]1-10指标'!T24</f>
        <v>0</v>
      </c>
      <c r="BE24" s="29" t="s">
        <v>90</v>
      </c>
    </row>
    <row r="25" spans="1:57" s="30" customFormat="1" ht="14.25" customHeight="1" x14ac:dyDescent="0.15">
      <c r="A25" s="62"/>
      <c r="B25" s="28" t="s">
        <v>31</v>
      </c>
      <c r="C25" s="17">
        <v>120</v>
      </c>
      <c r="D25" s="16">
        <f>'[1]1-10指标'!$C$25</f>
        <v>82.600000000000009</v>
      </c>
      <c r="E25" s="18">
        <f>'[1]1-10月实际发生'!$D$25</f>
        <v>74.760000000000005</v>
      </c>
      <c r="F25" s="19">
        <f t="shared" si="0"/>
        <v>-9.4915254237288166E-2</v>
      </c>
      <c r="G25" s="19">
        <f t="shared" si="1"/>
        <v>0.623</v>
      </c>
      <c r="H25" s="18">
        <f>'[1]1-10指标'!D25</f>
        <v>8.7299999999999986</v>
      </c>
      <c r="I25" s="20">
        <f>'[1]1-10月实际发生'!E25</f>
        <v>5.8100000000000005</v>
      </c>
      <c r="J25" s="21">
        <f t="shared" si="2"/>
        <v>0.66552119129438736</v>
      </c>
      <c r="K25" s="18">
        <f>'[1]1-10指标'!E25</f>
        <v>3.9</v>
      </c>
      <c r="L25" s="20">
        <f>'[1]1-10月实际发生'!F25</f>
        <v>3.07</v>
      </c>
      <c r="M25" s="21">
        <f t="shared" si="3"/>
        <v>0.78717948717948716</v>
      </c>
      <c r="N25" s="18">
        <f>'[1]1-10指标'!F25</f>
        <v>2.31</v>
      </c>
      <c r="O25" s="20">
        <f>'[1]1-10月实际发生'!G25</f>
        <v>1.7000000000000002</v>
      </c>
      <c r="P25" s="21">
        <f t="shared" si="4"/>
        <v>0.73593073593073599</v>
      </c>
      <c r="Q25" s="18">
        <f>'[1]1-10指标'!G25</f>
        <v>1.02</v>
      </c>
      <c r="R25" s="20">
        <f>'[1]1-10月实际发生'!H25</f>
        <v>0.75</v>
      </c>
      <c r="S25" s="21">
        <f t="shared" si="5"/>
        <v>0.73529411764705876</v>
      </c>
      <c r="T25" s="18">
        <f>'[1]1-10指标'!H25</f>
        <v>8.36</v>
      </c>
      <c r="U25" s="20">
        <f>'[1]1-10月实际发生'!I25</f>
        <v>6.27</v>
      </c>
      <c r="V25" s="21">
        <f t="shared" si="6"/>
        <v>0.75</v>
      </c>
      <c r="W25" s="18">
        <f>'[1]1-10指标'!I25</f>
        <v>3.01</v>
      </c>
      <c r="X25" s="20">
        <f>'[1]1-10月实际发生'!J25</f>
        <v>1.0899999999999999</v>
      </c>
      <c r="Y25" s="21">
        <f t="shared" si="7"/>
        <v>0.36212624584717606</v>
      </c>
      <c r="Z25" s="18">
        <f>'[1]1-10指标'!J25</f>
        <v>5.9899999999999984</v>
      </c>
      <c r="AA25" s="20">
        <f>'[1]1-10月实际发生'!K25</f>
        <v>8.6699999999999982</v>
      </c>
      <c r="AB25" s="21">
        <f t="shared" si="8"/>
        <v>1.4474123539232053</v>
      </c>
      <c r="AC25" s="18">
        <f>'[1]1-10指标'!K25</f>
        <v>45.140000000000008</v>
      </c>
      <c r="AD25" s="20">
        <f>'[1]1-10月实际发生'!L25</f>
        <v>43.72</v>
      </c>
      <c r="AE25" s="21">
        <f t="shared" si="10"/>
        <v>0.96854231280460767</v>
      </c>
      <c r="AF25" s="18">
        <f>'[1]1-10指标'!L25</f>
        <v>0.95000000000000018</v>
      </c>
      <c r="AG25" s="20">
        <f>'[1]1-10月实际发生'!M25</f>
        <v>0.92000000000000015</v>
      </c>
      <c r="AH25" s="21">
        <f t="shared" si="9"/>
        <v>0.96842105263157896</v>
      </c>
      <c r="AI25" s="18">
        <f>'[1]1-10指标'!M25</f>
        <v>0</v>
      </c>
      <c r="AJ25" s="20">
        <f>'[1]1-10月实际发生'!N25</f>
        <v>0</v>
      </c>
      <c r="AK25" s="21"/>
      <c r="AL25" s="18">
        <f>'[1]1-10指标'!N25</f>
        <v>0</v>
      </c>
      <c r="AM25" s="20">
        <f>'[1]1-10月实际发生'!O25</f>
        <v>0</v>
      </c>
      <c r="AN25" s="21"/>
      <c r="AO25" s="18">
        <f>'[1]1-10指标'!O25</f>
        <v>0.64000000000000012</v>
      </c>
      <c r="AP25" s="20">
        <f>'[1]1-10月实际发生'!P25</f>
        <v>0.80999999999999983</v>
      </c>
      <c r="AQ25" s="21">
        <f t="shared" si="11"/>
        <v>1.2656249999999996</v>
      </c>
      <c r="AR25" s="18">
        <f>'[1]1-10指标'!P25</f>
        <v>2.5500000000000003</v>
      </c>
      <c r="AS25" s="20">
        <f>'[1]1-10月实际发生'!Q25</f>
        <v>1.9500000000000002</v>
      </c>
      <c r="AT25" s="21">
        <f t="shared" si="12"/>
        <v>0.76470588235294112</v>
      </c>
      <c r="AU25" s="18">
        <f>'[1]1-10指标'!Q25</f>
        <v>0</v>
      </c>
      <c r="AV25" s="20">
        <f>'[1]1-10月实际发生'!R25</f>
        <v>0</v>
      </c>
      <c r="AW25" s="21"/>
      <c r="AX25" s="18">
        <f>'[1]1-10指标'!R25</f>
        <v>0</v>
      </c>
      <c r="AY25" s="20">
        <f>'[1]1-10月实际发生'!S25</f>
        <v>0</v>
      </c>
      <c r="AZ25" s="21"/>
      <c r="BA25" s="18">
        <f>'[1]1-10指标'!S25</f>
        <v>0</v>
      </c>
      <c r="BB25" s="20">
        <f>'[1]1-10月实际发生'!T25</f>
        <v>0</v>
      </c>
      <c r="BC25" s="21"/>
      <c r="BD25" s="18">
        <f>'[1]1-10指标'!T25</f>
        <v>0</v>
      </c>
      <c r="BE25" s="29" t="s">
        <v>90</v>
      </c>
    </row>
    <row r="26" spans="1:57" ht="14.25" customHeight="1" x14ac:dyDescent="0.15">
      <c r="A26" s="62"/>
      <c r="B26" s="31" t="s">
        <v>32</v>
      </c>
      <c r="C26" s="17">
        <v>215</v>
      </c>
      <c r="D26" s="16">
        <f>'[1]1-10指标'!$C$26</f>
        <v>179.20000000000002</v>
      </c>
      <c r="E26" s="18">
        <f>'[1]1-10月实际发生'!$D$26</f>
        <v>143.122922832</v>
      </c>
      <c r="F26" s="19">
        <f t="shared" si="0"/>
        <v>-0.20132297526785722</v>
      </c>
      <c r="G26" s="19">
        <f t="shared" si="1"/>
        <v>0.66568801317209303</v>
      </c>
      <c r="H26" s="18">
        <f>'[1]1-10指标'!D26</f>
        <v>10.001860465116279</v>
      </c>
      <c r="I26" s="20">
        <f>'[1]1-10月实际发生'!E26</f>
        <v>7.6569069269999996</v>
      </c>
      <c r="J26" s="21">
        <f t="shared" si="2"/>
        <v>0.76554826511579244</v>
      </c>
      <c r="K26" s="18">
        <f>'[1]1-10指标'!E26</f>
        <v>35.840000000000003</v>
      </c>
      <c r="L26" s="20">
        <f>'[1]1-10月实际发生'!F26</f>
        <v>31.249725975100002</v>
      </c>
      <c r="M26" s="21">
        <f t="shared" si="3"/>
        <v>0.87192315778738838</v>
      </c>
      <c r="N26" s="18">
        <f>'[1]1-10指标'!F26</f>
        <v>26.671627906976742</v>
      </c>
      <c r="O26" s="20">
        <f>'[1]1-10月实际发生'!G26</f>
        <v>25.758946177800006</v>
      </c>
      <c r="P26" s="21">
        <f t="shared" si="4"/>
        <v>0.96578080151838064</v>
      </c>
      <c r="Q26" s="18">
        <f>'[1]1-10指标'!G26</f>
        <v>39.173953488372099</v>
      </c>
      <c r="R26" s="20">
        <f>'[1]1-10月实际发生'!H26</f>
        <v>28.959159225299999</v>
      </c>
      <c r="S26" s="21">
        <f t="shared" si="5"/>
        <v>0.73924525473018365</v>
      </c>
      <c r="T26" s="18">
        <f>'[1]1-10指标'!H26</f>
        <v>46.67534883720932</v>
      </c>
      <c r="U26" s="20">
        <f>'[1]1-10月实际发生'!I26</f>
        <v>34.110048319699999</v>
      </c>
      <c r="V26" s="21">
        <f t="shared" si="6"/>
        <v>0.73079364524229684</v>
      </c>
      <c r="W26" s="18">
        <f>'[1]1-10指标'!I26</f>
        <v>10.001860465116279</v>
      </c>
      <c r="X26" s="20">
        <f>'[1]1-10月实际发生'!J26</f>
        <v>7.0654383040999997</v>
      </c>
      <c r="Y26" s="21">
        <f t="shared" si="7"/>
        <v>0.70641240484630763</v>
      </c>
      <c r="Z26" s="18">
        <f>'[1]1-10指标'!J26</f>
        <v>10.501953488372095</v>
      </c>
      <c r="AA26" s="20">
        <f>'[1]1-10月实际发生'!K26</f>
        <v>8.0072070407999991</v>
      </c>
      <c r="AB26" s="21">
        <f t="shared" si="8"/>
        <v>0.76244929571109665</v>
      </c>
      <c r="AC26" s="18">
        <f>'[1]1-10指标'!K26</f>
        <v>0.33339534883720934</v>
      </c>
      <c r="AD26" s="20">
        <f>'[1]1-10月实际发生'!L26</f>
        <v>0.19525994020000001</v>
      </c>
      <c r="AE26" s="21">
        <f t="shared" si="10"/>
        <v>0.58567085857979906</v>
      </c>
      <c r="AF26" s="18">
        <f>'[1]1-10指标'!L26</f>
        <v>0</v>
      </c>
      <c r="AG26" s="20">
        <f>'[1]1-10月实际发生'!M26</f>
        <v>0.120230922</v>
      </c>
      <c r="AH26" s="21"/>
      <c r="AI26" s="18">
        <f>'[1]1-10指标'!M26</f>
        <v>0</v>
      </c>
      <c r="AJ26" s="20">
        <f>'[1]1-10月实际发生'!N26</f>
        <v>0</v>
      </c>
      <c r="AK26" s="21"/>
      <c r="AL26" s="18">
        <f>'[1]1-10指标'!N26</f>
        <v>0</v>
      </c>
      <c r="AM26" s="20">
        <f>'[1]1-10月实际发生'!O26</f>
        <v>0</v>
      </c>
      <c r="AN26" s="21"/>
      <c r="AO26" s="18">
        <f>'[1]1-10指标'!O26</f>
        <v>0</v>
      </c>
      <c r="AP26" s="20">
        <f>'[1]1-10月实际发生'!P26</f>
        <v>0</v>
      </c>
      <c r="AQ26" s="21"/>
      <c r="AR26" s="18">
        <f>'[1]1-10指标'!P26</f>
        <v>0</v>
      </c>
      <c r="AS26" s="20">
        <f>'[1]1-10月实际发生'!Q26</f>
        <v>0</v>
      </c>
      <c r="AT26" s="21"/>
      <c r="AU26" s="18">
        <f>'[1]1-10指标'!Q26</f>
        <v>0</v>
      </c>
      <c r="AV26" s="20">
        <f>'[1]1-10月实际发生'!R26</f>
        <v>0</v>
      </c>
      <c r="AW26" s="21"/>
      <c r="AX26" s="18">
        <f>'[1]1-10指标'!R26</f>
        <v>0</v>
      </c>
      <c r="AY26" s="20">
        <f>'[1]1-10月实际发生'!S26</f>
        <v>0</v>
      </c>
      <c r="AZ26" s="21"/>
      <c r="BA26" s="18">
        <f>'[1]1-10指标'!S26</f>
        <v>0</v>
      </c>
      <c r="BB26" s="20">
        <f>'[1]1-10月实际发生'!T26</f>
        <v>0</v>
      </c>
      <c r="BC26" s="21"/>
      <c r="BD26" s="18">
        <f>'[1]1-10指标'!T26</f>
        <v>0</v>
      </c>
      <c r="BE26" s="22" t="s">
        <v>91</v>
      </c>
    </row>
    <row r="27" spans="1:57" ht="14.25" customHeight="1" x14ac:dyDescent="0.15">
      <c r="A27" s="62"/>
      <c r="B27" s="31" t="s">
        <v>103</v>
      </c>
      <c r="C27" s="17">
        <v>32</v>
      </c>
      <c r="D27" s="16">
        <f>'[1]1-10指标'!$C$27</f>
        <v>26.666666666666668</v>
      </c>
      <c r="E27" s="18">
        <f>'[1]1-10月实际发生'!$D$27</f>
        <v>22.817772670299998</v>
      </c>
      <c r="F27" s="19">
        <f t="shared" si="0"/>
        <v>-0.14433352486375009</v>
      </c>
      <c r="G27" s="19">
        <f t="shared" si="1"/>
        <v>0.71305539594687495</v>
      </c>
      <c r="H27" s="18">
        <f>'[1]1-10指标'!D27</f>
        <v>0</v>
      </c>
      <c r="I27" s="20">
        <f>'[1]1-10月实际发生'!E27</f>
        <v>0</v>
      </c>
      <c r="J27" s="21"/>
      <c r="K27" s="18">
        <f>'[1]1-10指标'!E27</f>
        <v>0</v>
      </c>
      <c r="L27" s="20">
        <f>'[1]1-10月实际发生'!F27</f>
        <v>0.11659000000000001</v>
      </c>
      <c r="M27" s="21"/>
      <c r="N27" s="18">
        <f>'[1]1-10指标'!F27</f>
        <v>0</v>
      </c>
      <c r="O27" s="20">
        <f>'[1]1-10月实际发生'!G27</f>
        <v>0</v>
      </c>
      <c r="P27" s="21"/>
      <c r="Q27" s="18">
        <f>'[1]1-10指标'!G27</f>
        <v>0</v>
      </c>
      <c r="R27" s="20">
        <f>'[1]1-10月实际发生'!H27</f>
        <v>0</v>
      </c>
      <c r="S27" s="21"/>
      <c r="T27" s="18">
        <f>'[1]1-10指标'!H27</f>
        <v>0</v>
      </c>
      <c r="U27" s="20">
        <f>'[1]1-10月实际发生'!I27</f>
        <v>2.2492156400000001E-2</v>
      </c>
      <c r="V27" s="21"/>
      <c r="W27" s="18">
        <f>'[1]1-10指标'!I27</f>
        <v>0</v>
      </c>
      <c r="X27" s="20">
        <f>'[1]1-10月实际发生'!J27</f>
        <v>0</v>
      </c>
      <c r="Y27" s="21"/>
      <c r="Z27" s="18">
        <f>'[1]1-10指标'!J27</f>
        <v>26.666666666666668</v>
      </c>
      <c r="AA27" s="20">
        <f>'[1]1-10月实际发生'!K27</f>
        <v>22.678690513899998</v>
      </c>
      <c r="AB27" s="21">
        <f t="shared" si="8"/>
        <v>0.85045089427124987</v>
      </c>
      <c r="AC27" s="18">
        <f>'[1]1-10指标'!K27</f>
        <v>0</v>
      </c>
      <c r="AD27" s="20">
        <f>'[1]1-10月实际发生'!L27</f>
        <v>0</v>
      </c>
      <c r="AE27" s="21"/>
      <c r="AF27" s="18">
        <f>'[1]1-10指标'!L27</f>
        <v>0</v>
      </c>
      <c r="AG27" s="20">
        <f>'[1]1-10月实际发生'!M27</f>
        <v>0</v>
      </c>
      <c r="AH27" s="21"/>
      <c r="AI27" s="18">
        <f>'[1]1-10指标'!M27</f>
        <v>0</v>
      </c>
      <c r="AJ27" s="20">
        <f>'[1]1-10月实际发生'!N27</f>
        <v>0</v>
      </c>
      <c r="AK27" s="21"/>
      <c r="AL27" s="18">
        <f>'[1]1-10指标'!N27</f>
        <v>0</v>
      </c>
      <c r="AM27" s="20">
        <f>'[1]1-10月实际发生'!O27</f>
        <v>0</v>
      </c>
      <c r="AN27" s="21"/>
      <c r="AO27" s="18">
        <f>'[1]1-10指标'!O27</f>
        <v>0</v>
      </c>
      <c r="AP27" s="20">
        <f>'[1]1-10月实际发生'!P27</f>
        <v>0</v>
      </c>
      <c r="AQ27" s="21"/>
      <c r="AR27" s="18">
        <f>'[1]1-10指标'!P27</f>
        <v>0</v>
      </c>
      <c r="AS27" s="20">
        <f>'[1]1-10月实际发生'!Q27</f>
        <v>0</v>
      </c>
      <c r="AT27" s="21"/>
      <c r="AU27" s="18">
        <f>'[1]1-10指标'!Q27</f>
        <v>0</v>
      </c>
      <c r="AV27" s="20">
        <f>'[1]1-10月实际发生'!R27</f>
        <v>0</v>
      </c>
      <c r="AW27" s="21"/>
      <c r="AX27" s="18">
        <f>'[1]1-10指标'!R27</f>
        <v>0</v>
      </c>
      <c r="AY27" s="20">
        <f>'[1]1-10月实际发生'!S27</f>
        <v>0</v>
      </c>
      <c r="AZ27" s="21"/>
      <c r="BA27" s="18">
        <f>'[1]1-10指标'!S27</f>
        <v>0</v>
      </c>
      <c r="BB27" s="20">
        <f>'[1]1-10月实际发生'!T27</f>
        <v>0</v>
      </c>
      <c r="BC27" s="21"/>
      <c r="BD27" s="18">
        <f>'[1]1-10指标'!T27</f>
        <v>0</v>
      </c>
      <c r="BE27" s="22" t="s">
        <v>91</v>
      </c>
    </row>
    <row r="28" spans="1:57" ht="14.25" customHeight="1" x14ac:dyDescent="0.15">
      <c r="A28" s="61" t="s">
        <v>34</v>
      </c>
      <c r="B28" s="32" t="s">
        <v>35</v>
      </c>
      <c r="C28" s="17"/>
      <c r="D28" s="16">
        <f>'[1]1-10指标'!$C$31</f>
        <v>1434.9688213291183</v>
      </c>
      <c r="E28" s="18">
        <f>'[1]1-10月实际发生'!$D$31</f>
        <v>1390.2771101390001</v>
      </c>
      <c r="F28" s="19"/>
      <c r="G28" s="19"/>
      <c r="H28" s="18">
        <f>'[1]1-10指标'!D31</f>
        <v>640.50865521077139</v>
      </c>
      <c r="I28" s="20">
        <f>'[1]1-10月实际发生'!E31</f>
        <v>638.79576100000008</v>
      </c>
      <c r="J28" s="21">
        <f t="shared" si="2"/>
        <v>0.99732572823671262</v>
      </c>
      <c r="K28" s="18">
        <f>'[1]1-10指标'!E31</f>
        <v>283.81878548919201</v>
      </c>
      <c r="L28" s="20">
        <f>'[1]1-10月实际发生'!F31</f>
        <v>277.40933455900006</v>
      </c>
      <c r="M28" s="21">
        <f t="shared" si="3"/>
        <v>0.97741710112970648</v>
      </c>
      <c r="N28" s="18">
        <f>'[1]1-10指标'!F31</f>
        <v>47.256464959607428</v>
      </c>
      <c r="O28" s="20">
        <f>'[1]1-10月实际发生'!G31</f>
        <v>43.512972653999995</v>
      </c>
      <c r="P28" s="21">
        <f t="shared" si="4"/>
        <v>0.92078348837969171</v>
      </c>
      <c r="Q28" s="18">
        <f>'[1]1-10指标'!G31</f>
        <v>223.59948333333332</v>
      </c>
      <c r="R28" s="20">
        <f>'[1]1-10月实际发生'!H31</f>
        <v>209.788732092</v>
      </c>
      <c r="S28" s="21">
        <f t="shared" si="5"/>
        <v>0.93823442239021282</v>
      </c>
      <c r="T28" s="18">
        <f>'[1]1-10指标'!H31</f>
        <v>214.46551620229539</v>
      </c>
      <c r="U28" s="20">
        <f>'[1]1-10月实际发生'!I31</f>
        <v>204.62827359899995</v>
      </c>
      <c r="V28" s="21">
        <f t="shared" si="6"/>
        <v>0.95413135511250946</v>
      </c>
      <c r="W28" s="18">
        <f>'[1]1-10指标'!I31</f>
        <v>7.8199161339186425</v>
      </c>
      <c r="X28" s="20">
        <f>'[1]1-10月实际发生'!J31</f>
        <v>6.3490262350000002</v>
      </c>
      <c r="Y28" s="21">
        <f t="shared" si="7"/>
        <v>0.81190464530192297</v>
      </c>
      <c r="Z28" s="18">
        <f>'[1]1-10指标'!J31</f>
        <v>9.1666666666666661</v>
      </c>
      <c r="AA28" s="20">
        <f>'[1]1-10月实际发生'!K31</f>
        <v>5.6463410000000005</v>
      </c>
      <c r="AB28" s="21">
        <f t="shared" si="8"/>
        <v>0.61596447272727284</v>
      </c>
      <c r="AC28" s="18">
        <f>'[1]1-10指标'!K31</f>
        <v>8.3333333333333321</v>
      </c>
      <c r="AD28" s="20">
        <f>'[1]1-10月实际发生'!L31</f>
        <v>3.8915089999999997</v>
      </c>
      <c r="AE28" s="21">
        <f t="shared" si="10"/>
        <v>0.46698108000000005</v>
      </c>
      <c r="AF28" s="18">
        <f>'[1]1-10指标'!L31</f>
        <v>0</v>
      </c>
      <c r="AG28" s="20">
        <f>'[1]1-10月实际发生'!M31</f>
        <v>0.13681100000000002</v>
      </c>
      <c r="AH28" s="21"/>
      <c r="AI28" s="18">
        <f>'[1]1-10指标'!M31</f>
        <v>0</v>
      </c>
      <c r="AJ28" s="20">
        <f>'[1]1-10月实际发生'!N31</f>
        <v>0.118349</v>
      </c>
      <c r="AK28" s="21"/>
      <c r="AL28" s="18">
        <f>'[1]1-10指标'!N31</f>
        <v>0</v>
      </c>
      <c r="AM28" s="20">
        <f>'[1]1-10月实际发生'!O31</f>
        <v>0</v>
      </c>
      <c r="AN28" s="21"/>
      <c r="AO28" s="18">
        <f>'[1]1-10指标'!O31</f>
        <v>0</v>
      </c>
      <c r="AP28" s="20">
        <f>'[1]1-10月实际发生'!P31</f>
        <v>0</v>
      </c>
      <c r="AQ28" s="21"/>
      <c r="AR28" s="18">
        <f>'[1]1-10指标'!P31</f>
        <v>0</v>
      </c>
      <c r="AS28" s="20">
        <f>'[1]1-10月实际发生'!Q31</f>
        <v>0</v>
      </c>
      <c r="AT28" s="21"/>
      <c r="AU28" s="18">
        <f>'[1]1-10指标'!Q31</f>
        <v>0</v>
      </c>
      <c r="AV28" s="20">
        <f>'[1]1-10月实际发生'!R31</f>
        <v>0</v>
      </c>
      <c r="AW28" s="21"/>
      <c r="AX28" s="18">
        <f>'[1]1-10指标'!R31</f>
        <v>0</v>
      </c>
      <c r="AY28" s="20">
        <f>'[1]1-10月实际发生'!S31</f>
        <v>0</v>
      </c>
      <c r="AZ28" s="21"/>
      <c r="BA28" s="18">
        <f>'[1]1-10指标'!S31</f>
        <v>0</v>
      </c>
      <c r="BB28" s="20">
        <f>'[1]1-10月实际发生'!T31</f>
        <v>0</v>
      </c>
      <c r="BC28" s="21"/>
      <c r="BD28" s="18">
        <f>'[1]1-10指标'!T31</f>
        <v>0</v>
      </c>
      <c r="BE28" s="22" t="s">
        <v>90</v>
      </c>
    </row>
    <row r="29" spans="1:57" ht="14.25" customHeight="1" x14ac:dyDescent="0.15">
      <c r="A29" s="61"/>
      <c r="B29" s="32" t="s">
        <v>104</v>
      </c>
      <c r="C29" s="17">
        <v>200</v>
      </c>
      <c r="D29" s="16">
        <f>'[1]1-10指标'!$C$32</f>
        <v>166.66666666666666</v>
      </c>
      <c r="E29" s="18">
        <f>'[1]1-10月实际发生'!$D$32</f>
        <v>138.42204664759998</v>
      </c>
      <c r="F29" s="19">
        <f t="shared" si="0"/>
        <v>-0.16946772011440006</v>
      </c>
      <c r="G29" s="19">
        <f t="shared" si="1"/>
        <v>0.69211023323799992</v>
      </c>
      <c r="H29" s="18">
        <f>'[1]1-10指标'!D32</f>
        <v>0</v>
      </c>
      <c r="I29" s="20">
        <f>'[1]1-10月实际发生'!E32</f>
        <v>0</v>
      </c>
      <c r="J29" s="21"/>
      <c r="K29" s="18">
        <f>'[1]1-10指标'!E32</f>
        <v>0</v>
      </c>
      <c r="L29" s="20">
        <f>'[1]1-10月实际发生'!F32</f>
        <v>0</v>
      </c>
      <c r="M29" s="21"/>
      <c r="N29" s="18">
        <f>'[1]1-10指标'!F32</f>
        <v>0</v>
      </c>
      <c r="O29" s="20">
        <f>'[1]1-10月实际发生'!G32</f>
        <v>0</v>
      </c>
      <c r="P29" s="21"/>
      <c r="Q29" s="18">
        <f>'[1]1-10指标'!G32</f>
        <v>0</v>
      </c>
      <c r="R29" s="20">
        <f>'[1]1-10月实际发生'!H32</f>
        <v>0</v>
      </c>
      <c r="S29" s="21"/>
      <c r="T29" s="18">
        <f>'[1]1-10指标'!H32</f>
        <v>0</v>
      </c>
      <c r="U29" s="20">
        <f>'[1]1-10月实际发生'!I32</f>
        <v>0</v>
      </c>
      <c r="V29" s="21"/>
      <c r="W29" s="18">
        <f>'[1]1-10指标'!I32</f>
        <v>0</v>
      </c>
      <c r="X29" s="20">
        <f>'[1]1-10月实际发生'!J32</f>
        <v>0</v>
      </c>
      <c r="Y29" s="21"/>
      <c r="Z29" s="18">
        <f>'[1]1-10指标'!J32</f>
        <v>0</v>
      </c>
      <c r="AA29" s="20">
        <f>'[1]1-10月实际发生'!K32</f>
        <v>0</v>
      </c>
      <c r="AB29" s="21"/>
      <c r="AC29" s="18">
        <f>'[1]1-10指标'!K32</f>
        <v>0</v>
      </c>
      <c r="AD29" s="20">
        <f>'[1]1-10月实际发生'!L32</f>
        <v>0</v>
      </c>
      <c r="AE29" s="21"/>
      <c r="AF29" s="18">
        <f>'[1]1-10指标'!L32</f>
        <v>0</v>
      </c>
      <c r="AG29" s="20">
        <f>'[1]1-10月实际发生'!M32</f>
        <v>0</v>
      </c>
      <c r="AH29" s="21"/>
      <c r="AI29" s="18">
        <f>'[1]1-10指标'!M32</f>
        <v>166.66666666666666</v>
      </c>
      <c r="AJ29" s="20">
        <f>'[1]1-10月实际发生'!N32</f>
        <v>138.42204664759998</v>
      </c>
      <c r="AK29" s="21">
        <f t="shared" ref="AK29:AK52" si="13">AJ29/AI29</f>
        <v>0.83053227988559997</v>
      </c>
      <c r="AL29" s="18">
        <f>'[1]1-10指标'!N32</f>
        <v>0</v>
      </c>
      <c r="AM29" s="20">
        <f>'[1]1-10月实际发生'!O32</f>
        <v>0</v>
      </c>
      <c r="AN29" s="21"/>
      <c r="AO29" s="18">
        <f>'[1]1-10指标'!O32</f>
        <v>0</v>
      </c>
      <c r="AP29" s="20">
        <f>'[1]1-10月实际发生'!P32</f>
        <v>0</v>
      </c>
      <c r="AQ29" s="21"/>
      <c r="AR29" s="18">
        <f>'[1]1-10指标'!P32</f>
        <v>0</v>
      </c>
      <c r="AS29" s="20">
        <f>'[1]1-10月实际发生'!Q32</f>
        <v>0</v>
      </c>
      <c r="AT29" s="21"/>
      <c r="AU29" s="18">
        <f>'[1]1-10指标'!Q32</f>
        <v>0</v>
      </c>
      <c r="AV29" s="20">
        <f>'[1]1-10月实际发生'!R32</f>
        <v>0</v>
      </c>
      <c r="AW29" s="21"/>
      <c r="AX29" s="18">
        <f>'[1]1-10指标'!R32</f>
        <v>0</v>
      </c>
      <c r="AY29" s="20">
        <f>'[1]1-10月实际发生'!S32</f>
        <v>0</v>
      </c>
      <c r="AZ29" s="21"/>
      <c r="BA29" s="18">
        <f>'[1]1-10指标'!S32</f>
        <v>0</v>
      </c>
      <c r="BB29" s="20">
        <f>'[1]1-10月实际发生'!T32</f>
        <v>0</v>
      </c>
      <c r="BC29" s="21"/>
      <c r="BD29" s="18">
        <f>'[1]1-10指标'!T32</f>
        <v>0</v>
      </c>
      <c r="BE29" s="22" t="s">
        <v>91</v>
      </c>
    </row>
    <row r="30" spans="1:57" ht="14.25" customHeight="1" x14ac:dyDescent="0.15">
      <c r="A30" s="61"/>
      <c r="B30" s="32" t="s">
        <v>105</v>
      </c>
      <c r="C30" s="17">
        <v>605</v>
      </c>
      <c r="D30" s="16">
        <f>'[1]1-10指标'!$C$33</f>
        <v>494.16199738026853</v>
      </c>
      <c r="E30" s="18">
        <f>'[1]1-10月实际发生'!$D$33</f>
        <v>437.31131206449993</v>
      </c>
      <c r="F30" s="19">
        <f t="shared" si="0"/>
        <v>-0.11504463236176526</v>
      </c>
      <c r="G30" s="19">
        <f t="shared" si="1"/>
        <v>0.7228286149826445</v>
      </c>
      <c r="H30" s="18">
        <f>'[1]1-10指标'!D33</f>
        <v>94.246642250000008</v>
      </c>
      <c r="I30" s="20">
        <f>'[1]1-10月实际发生'!E33</f>
        <v>83.34048983160001</v>
      </c>
      <c r="J30" s="21">
        <f t="shared" si="2"/>
        <v>0.88428073236317339</v>
      </c>
      <c r="K30" s="18">
        <f>'[1]1-10指标'!E33</f>
        <v>111.51535513026853</v>
      </c>
      <c r="L30" s="20">
        <f>'[1]1-10月实际发生'!F33</f>
        <v>102.69113367499999</v>
      </c>
      <c r="M30" s="21">
        <f t="shared" si="3"/>
        <v>0.92086989773775652</v>
      </c>
      <c r="N30" s="18">
        <f>'[1]1-10指标'!F33</f>
        <v>79.899999999999991</v>
      </c>
      <c r="O30" s="20">
        <f>'[1]1-10月实际发生'!G33</f>
        <v>64.434297463199997</v>
      </c>
      <c r="P30" s="21">
        <f t="shared" si="4"/>
        <v>0.80643676424530664</v>
      </c>
      <c r="Q30" s="18">
        <f>'[1]1-10指标'!G33</f>
        <v>36</v>
      </c>
      <c r="R30" s="20">
        <f>'[1]1-10月实际发生'!H33</f>
        <v>27.959930553900001</v>
      </c>
      <c r="S30" s="21">
        <f t="shared" si="5"/>
        <v>0.77666473760833332</v>
      </c>
      <c r="T30" s="18">
        <f>'[1]1-10指标'!H33</f>
        <v>154.16666666666666</v>
      </c>
      <c r="U30" s="20">
        <f>'[1]1-10月实际发生'!I33</f>
        <v>142.88511170269999</v>
      </c>
      <c r="V30" s="21">
        <f t="shared" si="6"/>
        <v>0.92682234617967563</v>
      </c>
      <c r="W30" s="18">
        <f>'[1]1-10指标'!I33</f>
        <v>16.666666666666664</v>
      </c>
      <c r="X30" s="20">
        <f>'[1]1-10月实际发生'!J33</f>
        <v>12.306577566899998</v>
      </c>
      <c r="Y30" s="21">
        <f t="shared" si="7"/>
        <v>0.73839465401399995</v>
      </c>
      <c r="Z30" s="18">
        <f>'[1]1-10指标'!J33</f>
        <v>1.6666666666666667</v>
      </c>
      <c r="AA30" s="20">
        <f>'[1]1-10月实际发生'!K33</f>
        <v>3.2298911800000001</v>
      </c>
      <c r="AB30" s="21">
        <f t="shared" si="8"/>
        <v>1.937934708</v>
      </c>
      <c r="AC30" s="18">
        <f>'[1]1-10指标'!K33</f>
        <v>0</v>
      </c>
      <c r="AD30" s="20">
        <f>'[1]1-10月实际发生'!L33</f>
        <v>0.38846449440000003</v>
      </c>
      <c r="AE30" s="21"/>
      <c r="AF30" s="18">
        <f>'[1]1-10指标'!L33</f>
        <v>0</v>
      </c>
      <c r="AG30" s="20">
        <f>'[1]1-10月实际发生'!M33</f>
        <v>7.5415596799999998E-2</v>
      </c>
      <c r="AH30" s="21"/>
      <c r="AI30" s="18">
        <f>'[1]1-10指标'!M33</f>
        <v>0</v>
      </c>
      <c r="AJ30" s="20">
        <f>'[1]1-10月实际发生'!N33</f>
        <v>0</v>
      </c>
      <c r="AK30" s="21"/>
      <c r="AL30" s="18">
        <f>'[1]1-10指标'!N33</f>
        <v>0</v>
      </c>
      <c r="AM30" s="20">
        <f>'[1]1-10月实际发生'!O33</f>
        <v>0</v>
      </c>
      <c r="AN30" s="21"/>
      <c r="AO30" s="18">
        <f>'[1]1-10指标'!O33</f>
        <v>0</v>
      </c>
      <c r="AP30" s="20">
        <f>'[1]1-10月实际发生'!P33</f>
        <v>0</v>
      </c>
      <c r="AQ30" s="21"/>
      <c r="AR30" s="18">
        <f>'[1]1-10指标'!P33</f>
        <v>0</v>
      </c>
      <c r="AS30" s="20">
        <f>'[1]1-10月实际发生'!Q33</f>
        <v>0</v>
      </c>
      <c r="AT30" s="21"/>
      <c r="AU30" s="18">
        <f>'[1]1-10指标'!Q33</f>
        <v>0</v>
      </c>
      <c r="AV30" s="20">
        <f>'[1]1-10月实际发生'!R33</f>
        <v>0</v>
      </c>
      <c r="AW30" s="21"/>
      <c r="AX30" s="18">
        <f>'[1]1-10指标'!R33</f>
        <v>0</v>
      </c>
      <c r="AY30" s="20">
        <f>'[1]1-10月实际发生'!S33</f>
        <v>0</v>
      </c>
      <c r="AZ30" s="21"/>
      <c r="BA30" s="18">
        <f>'[1]1-10指标'!S33</f>
        <v>0</v>
      </c>
      <c r="BB30" s="20">
        <f>'[1]1-10月实际发生'!T33</f>
        <v>0</v>
      </c>
      <c r="BC30" s="21"/>
      <c r="BD30" s="18">
        <f>'[1]1-10指标'!T33</f>
        <v>0</v>
      </c>
      <c r="BE30" s="22" t="s">
        <v>90</v>
      </c>
    </row>
    <row r="31" spans="1:57" ht="14.25" customHeight="1" x14ac:dyDescent="0.15">
      <c r="A31" s="61"/>
      <c r="B31" s="34" t="s">
        <v>11</v>
      </c>
      <c r="C31" s="24">
        <v>3553</v>
      </c>
      <c r="D31" s="16">
        <f>'[1]1-10指标'!$C$34</f>
        <v>2451.3206716783011</v>
      </c>
      <c r="E31" s="18">
        <f>'[1]1-10月实际发生'!$D$34</f>
        <v>2648.7608550737996</v>
      </c>
      <c r="F31" s="26">
        <f t="shared" si="0"/>
        <v>8.054441251879163E-2</v>
      </c>
      <c r="G31" s="26">
        <f t="shared" si="1"/>
        <v>0.74549981848404157</v>
      </c>
      <c r="H31" s="18">
        <f>'[1]1-10指标'!D34</f>
        <v>70</v>
      </c>
      <c r="I31" s="20">
        <f>'[1]1-10月实际发生'!E34</f>
        <v>51.458317400399999</v>
      </c>
      <c r="J31" s="21">
        <f t="shared" si="2"/>
        <v>0.73511882000571427</v>
      </c>
      <c r="K31" s="18">
        <f>'[1]1-10指标'!E34</f>
        <v>837.57070506000014</v>
      </c>
      <c r="L31" s="20">
        <f>'[1]1-10月实际发生'!F34</f>
        <v>807.26532472099996</v>
      </c>
      <c r="M31" s="21">
        <f t="shared" si="3"/>
        <v>0.96381752590447967</v>
      </c>
      <c r="N31" s="18">
        <f>'[1]1-10指标'!F34</f>
        <v>583.49566434623671</v>
      </c>
      <c r="O31" s="20">
        <f>'[1]1-10月实际发生'!G34</f>
        <v>696.09216702109995</v>
      </c>
      <c r="P31" s="21">
        <f t="shared" si="4"/>
        <v>1.1929688763000823</v>
      </c>
      <c r="Q31" s="18">
        <f>'[1]1-10指标'!G34</f>
        <v>375.76579293680004</v>
      </c>
      <c r="R31" s="20">
        <f>'[1]1-10月实际发生'!H34</f>
        <v>453.70178881309994</v>
      </c>
      <c r="S31" s="21">
        <f t="shared" si="5"/>
        <v>1.2074057759946444</v>
      </c>
      <c r="T31" s="18">
        <f>'[1]1-10指标'!H34</f>
        <v>436.84782693229306</v>
      </c>
      <c r="U31" s="20">
        <f>'[1]1-10月实际发生'!I34</f>
        <v>500.73091524519992</v>
      </c>
      <c r="V31" s="21">
        <f t="shared" si="6"/>
        <v>1.146236479557464</v>
      </c>
      <c r="W31" s="18">
        <f>'[1]1-10指标'!I34</f>
        <v>110.97401573630424</v>
      </c>
      <c r="X31" s="20">
        <f>'[1]1-10月实际发生'!J34</f>
        <v>104.5524503012</v>
      </c>
      <c r="Y31" s="21">
        <f t="shared" si="7"/>
        <v>0.94213451326873554</v>
      </c>
      <c r="Z31" s="18">
        <f>'[1]1-10指标'!J34</f>
        <v>36.666666666666664</v>
      </c>
      <c r="AA31" s="20">
        <f>'[1]1-10月实际发生'!K34</f>
        <v>32.907747865499999</v>
      </c>
      <c r="AB31" s="21">
        <f t="shared" si="8"/>
        <v>0.89748403269545463</v>
      </c>
      <c r="AC31" s="18">
        <f>'[1]1-10指标'!K34</f>
        <v>0</v>
      </c>
      <c r="AD31" s="20">
        <f>'[1]1-10月实际发生'!L34</f>
        <v>0.27896921229999994</v>
      </c>
      <c r="AE31" s="21"/>
      <c r="AF31" s="18">
        <f>'[1]1-10指标'!L34</f>
        <v>0</v>
      </c>
      <c r="AG31" s="20">
        <f>'[1]1-10月实际发生'!M34</f>
        <v>0</v>
      </c>
      <c r="AH31" s="21"/>
      <c r="AI31" s="18">
        <f>'[1]1-10指标'!M34</f>
        <v>0</v>
      </c>
      <c r="AJ31" s="20">
        <f>'[1]1-10月实际发生'!N34</f>
        <v>1.675214</v>
      </c>
      <c r="AK31" s="21"/>
      <c r="AL31" s="18">
        <f>'[1]1-10指标'!N34</f>
        <v>0</v>
      </c>
      <c r="AM31" s="20">
        <f>'[1]1-10月实际发生'!O34</f>
        <v>0</v>
      </c>
      <c r="AN31" s="21"/>
      <c r="AO31" s="18">
        <f>'[1]1-10指标'!O34</f>
        <v>0</v>
      </c>
      <c r="AP31" s="20">
        <f>'[1]1-10月实际发生'!P34</f>
        <v>0</v>
      </c>
      <c r="AQ31" s="21"/>
      <c r="AR31" s="18">
        <f>'[1]1-10指标'!P34</f>
        <v>0</v>
      </c>
      <c r="AS31" s="20">
        <f>'[1]1-10月实际发生'!Q34</f>
        <v>0</v>
      </c>
      <c r="AT31" s="21"/>
      <c r="AU31" s="18">
        <f>'[1]1-10指标'!Q34</f>
        <v>0</v>
      </c>
      <c r="AV31" s="20">
        <f>'[1]1-10月实际发生'!R34</f>
        <v>9.7960494000000009E-2</v>
      </c>
      <c r="AW31" s="21"/>
      <c r="AX31" s="18">
        <f>'[1]1-10指标'!R34</f>
        <v>0</v>
      </c>
      <c r="AY31" s="20">
        <f>'[1]1-10月实际发生'!S34</f>
        <v>0</v>
      </c>
      <c r="AZ31" s="21"/>
      <c r="BA31" s="18">
        <f>'[1]1-10指标'!S34</f>
        <v>0</v>
      </c>
      <c r="BB31" s="20">
        <f>'[1]1-10月实际发生'!T34</f>
        <v>0</v>
      </c>
      <c r="BC31" s="21"/>
      <c r="BD31" s="18">
        <f>'[1]1-10指标'!T34</f>
        <v>0</v>
      </c>
      <c r="BE31" s="22" t="s">
        <v>90</v>
      </c>
    </row>
    <row r="32" spans="1:57" ht="14.25" customHeight="1" x14ac:dyDescent="0.15">
      <c r="A32" s="61"/>
      <c r="B32" s="32" t="s">
        <v>38</v>
      </c>
      <c r="C32" s="17">
        <v>50</v>
      </c>
      <c r="D32" s="16">
        <f>'[1]1-10指标'!$C$35</f>
        <v>41.7</v>
      </c>
      <c r="E32" s="18">
        <f>'[1]1-10月实际发生'!$D$35</f>
        <v>31.514745999999999</v>
      </c>
      <c r="F32" s="19">
        <f t="shared" si="0"/>
        <v>-0.24425069544364517</v>
      </c>
      <c r="G32" s="19">
        <f t="shared" si="1"/>
        <v>0.63029491999999998</v>
      </c>
      <c r="H32" s="18">
        <f>'[1]1-10指标'!D35</f>
        <v>0</v>
      </c>
      <c r="I32" s="20">
        <f>'[1]1-10月实际发生'!E35</f>
        <v>0</v>
      </c>
      <c r="J32" s="21"/>
      <c r="K32" s="18">
        <f>'[1]1-10指标'!E35</f>
        <v>0</v>
      </c>
      <c r="L32" s="20">
        <f>'[1]1-10月实际发生'!F35</f>
        <v>0</v>
      </c>
      <c r="M32" s="21"/>
      <c r="N32" s="18">
        <f>'[1]1-10指标'!F35</f>
        <v>0</v>
      </c>
      <c r="O32" s="20">
        <f>'[1]1-10月实际发生'!G35</f>
        <v>0</v>
      </c>
      <c r="P32" s="21"/>
      <c r="Q32" s="18">
        <f>'[1]1-10指标'!G35</f>
        <v>0</v>
      </c>
      <c r="R32" s="20">
        <f>'[1]1-10月实际发生'!H35</f>
        <v>0</v>
      </c>
      <c r="S32" s="21"/>
      <c r="T32" s="18">
        <f>'[1]1-10指标'!H35</f>
        <v>0</v>
      </c>
      <c r="U32" s="20">
        <f>'[1]1-10月实际发生'!I35</f>
        <v>2.3982900000000003</v>
      </c>
      <c r="V32" s="21"/>
      <c r="W32" s="18">
        <f>'[1]1-10指标'!I35</f>
        <v>0</v>
      </c>
      <c r="X32" s="20">
        <f>'[1]1-10月实际发生'!J35</f>
        <v>0</v>
      </c>
      <c r="Y32" s="21"/>
      <c r="Z32" s="18">
        <f>'[1]1-10指标'!J35</f>
        <v>0</v>
      </c>
      <c r="AA32" s="20">
        <f>'[1]1-10月实际发生'!K35</f>
        <v>0</v>
      </c>
      <c r="AB32" s="21"/>
      <c r="AC32" s="18">
        <f>'[1]1-10指标'!K35</f>
        <v>0</v>
      </c>
      <c r="AD32" s="20">
        <f>'[1]1-10月实际发生'!L35</f>
        <v>0</v>
      </c>
      <c r="AE32" s="21"/>
      <c r="AF32" s="18">
        <f>'[1]1-10指标'!L35</f>
        <v>0</v>
      </c>
      <c r="AG32" s="20">
        <f>'[1]1-10月实际发生'!M35</f>
        <v>0</v>
      </c>
      <c r="AH32" s="21"/>
      <c r="AI32" s="18">
        <f>'[1]1-10指标'!M35</f>
        <v>41.7</v>
      </c>
      <c r="AJ32" s="20">
        <f>'[1]1-10月实际发生'!N35</f>
        <v>29.116455999999999</v>
      </c>
      <c r="AK32" s="21">
        <f t="shared" si="13"/>
        <v>0.69823635491606706</v>
      </c>
      <c r="AL32" s="18">
        <f>'[1]1-10指标'!N35</f>
        <v>0</v>
      </c>
      <c r="AM32" s="20">
        <f>'[1]1-10月实际发生'!O35</f>
        <v>0</v>
      </c>
      <c r="AN32" s="21"/>
      <c r="AO32" s="18">
        <f>'[1]1-10指标'!O35</f>
        <v>0</v>
      </c>
      <c r="AP32" s="20">
        <f>'[1]1-10月实际发生'!P35</f>
        <v>0</v>
      </c>
      <c r="AQ32" s="21"/>
      <c r="AR32" s="18">
        <f>'[1]1-10指标'!P35</f>
        <v>0</v>
      </c>
      <c r="AS32" s="20">
        <f>'[1]1-10月实际发生'!Q35</f>
        <v>0</v>
      </c>
      <c r="AT32" s="21"/>
      <c r="AU32" s="18">
        <f>'[1]1-10指标'!Q35</f>
        <v>0</v>
      </c>
      <c r="AV32" s="20">
        <f>'[1]1-10月实际发生'!R35</f>
        <v>0</v>
      </c>
      <c r="AW32" s="21"/>
      <c r="AX32" s="18">
        <f>'[1]1-10指标'!R35</f>
        <v>0</v>
      </c>
      <c r="AY32" s="20">
        <f>'[1]1-10月实际发生'!S35</f>
        <v>0</v>
      </c>
      <c r="AZ32" s="21"/>
      <c r="BA32" s="18">
        <f>'[1]1-10指标'!S35</f>
        <v>0</v>
      </c>
      <c r="BB32" s="20">
        <f>'[1]1-10月实际发生'!T35</f>
        <v>0</v>
      </c>
      <c r="BC32" s="21"/>
      <c r="BD32" s="18">
        <f>'[1]1-10指标'!T35</f>
        <v>0</v>
      </c>
      <c r="BE32" s="22" t="s">
        <v>90</v>
      </c>
    </row>
    <row r="33" spans="1:57" s="35" customFormat="1" ht="14.25" customHeight="1" x14ac:dyDescent="0.15">
      <c r="A33" s="68" t="s">
        <v>81</v>
      </c>
      <c r="B33" s="34" t="s">
        <v>40</v>
      </c>
      <c r="C33" s="24">
        <v>965</v>
      </c>
      <c r="D33" s="16">
        <f>'[1]1-10指标'!$C$36</f>
        <v>663.35999999999979</v>
      </c>
      <c r="E33" s="18">
        <f>'[1]1-10月实际发生'!$D$36</f>
        <v>717.92920000000004</v>
      </c>
      <c r="F33" s="26">
        <f t="shared" si="0"/>
        <v>8.2261818620357377E-2</v>
      </c>
      <c r="G33" s="26">
        <f t="shared" si="1"/>
        <v>0.74396808290155447</v>
      </c>
      <c r="H33" s="18">
        <f>'[1]1-10指标'!D36</f>
        <v>88.673084029916396</v>
      </c>
      <c r="I33" s="20">
        <f>'[1]1-10月实际发生'!E36</f>
        <v>97.557080564961467</v>
      </c>
      <c r="J33" s="21">
        <f t="shared" si="2"/>
        <v>1.100188198394541</v>
      </c>
      <c r="K33" s="18">
        <f>'[1]1-10指标'!E36</f>
        <v>86.209942806863182</v>
      </c>
      <c r="L33" s="20">
        <f>'[1]1-10月实际发生'!F36</f>
        <v>92.268389991012072</v>
      </c>
      <c r="M33" s="21">
        <f t="shared" si="3"/>
        <v>1.0702755040415892</v>
      </c>
      <c r="N33" s="18">
        <f>'[1]1-10指标'!F36</f>
        <v>81.283660360756699</v>
      </c>
      <c r="O33" s="20">
        <f>'[1]1-10月实际发生'!G36</f>
        <v>91.830480918657784</v>
      </c>
      <c r="P33" s="21">
        <f t="shared" si="4"/>
        <v>1.1297532678903943</v>
      </c>
      <c r="Q33" s="18">
        <f>'[1]1-10指标'!G36</f>
        <v>49.262824461064668</v>
      </c>
      <c r="R33" s="20">
        <f>'[1]1-10月实际发生'!H36</f>
        <v>56.637554325370608</v>
      </c>
      <c r="S33" s="21">
        <f t="shared" si="5"/>
        <v>1.1497017263014351</v>
      </c>
      <c r="T33" s="18">
        <f>'[1]1-10指标'!H36</f>
        <v>86.209942806863182</v>
      </c>
      <c r="U33" s="20">
        <f>'[1]1-10月实际发生'!I36</f>
        <v>97.782296414789627</v>
      </c>
      <c r="V33" s="21">
        <f t="shared" si="6"/>
        <v>1.1342345584644695</v>
      </c>
      <c r="W33" s="18">
        <f>'[1]1-10指标'!I36</f>
        <v>54.189106907171137</v>
      </c>
      <c r="X33" s="20">
        <f>'[1]1-10月实际发生'!J36</f>
        <v>61.153364374402969</v>
      </c>
      <c r="Y33" s="21">
        <f t="shared" si="7"/>
        <v>1.1285176646140704</v>
      </c>
      <c r="Z33" s="18">
        <f>'[1]1-10指标'!J36</f>
        <v>33.498720633523973</v>
      </c>
      <c r="AA33" s="20">
        <f>'[1]1-10月实际发生'!K36</f>
        <v>38.570433700113163</v>
      </c>
      <c r="AB33" s="21">
        <f t="shared" si="8"/>
        <v>1.1514002018785654</v>
      </c>
      <c r="AC33" s="18">
        <f>'[1]1-10指标'!K36</f>
        <v>26.848239331280244</v>
      </c>
      <c r="AD33" s="20">
        <f>'[1]1-10月实际发生'!L36</f>
        <v>29.560637535380657</v>
      </c>
      <c r="AE33" s="21">
        <f t="shared" si="10"/>
        <v>1.1010270420578478</v>
      </c>
      <c r="AF33" s="18">
        <f>'[1]1-10指标'!L36</f>
        <v>33.205789705235375</v>
      </c>
      <c r="AG33" s="20">
        <f>'[1]1-10月实际发生'!M36</f>
        <v>36.173866927984434</v>
      </c>
      <c r="AH33" s="21">
        <f t="shared" si="9"/>
        <v>1.0893843287299112</v>
      </c>
      <c r="AI33" s="18">
        <f>'[1]1-10指标'!M36</f>
        <v>7.1431095468543777</v>
      </c>
      <c r="AJ33" s="20">
        <f>'[1]1-10月实际发生'!N36</f>
        <v>7.2322445228672159</v>
      </c>
      <c r="AK33" s="21">
        <f t="shared" si="13"/>
        <v>1.0124784556961037</v>
      </c>
      <c r="AL33" s="18">
        <f>'[1]1-10指标'!N36</f>
        <v>4.1873400791904967</v>
      </c>
      <c r="AM33" s="20">
        <f>'[1]1-10月实际发生'!O36</f>
        <v>4.7505467820251717</v>
      </c>
      <c r="AN33" s="21">
        <f t="shared" ref="AN33:AN52" si="14">AM33/AL33</f>
        <v>1.1345022597122216</v>
      </c>
      <c r="AO33" s="18">
        <f>'[1]1-10指标'!O36</f>
        <v>13.547276726792784</v>
      </c>
      <c r="AP33" s="20">
        <f>'[1]1-10月实际发生'!P36</f>
        <v>87.13473034493768</v>
      </c>
      <c r="AQ33" s="21">
        <f t="shared" si="11"/>
        <v>6.4319000860600397</v>
      </c>
      <c r="AR33" s="18">
        <f>'[1]1-10指标'!P36</f>
        <v>5.1725965684117901</v>
      </c>
      <c r="AS33" s="20">
        <f>'[1]1-10月实际发生'!Q36</f>
        <v>5.9557287331057083</v>
      </c>
      <c r="AT33" s="21">
        <f t="shared" si="12"/>
        <v>1.1514002018785652</v>
      </c>
      <c r="AU33" s="18">
        <f>'[1]1-10指标'!Q36</f>
        <v>1.9705129784425868</v>
      </c>
      <c r="AV33" s="20">
        <f>'[1]1-10月实际发生'!R36</f>
        <v>4.26707032593864</v>
      </c>
      <c r="AW33" s="21">
        <f t="shared" ref="AW33:AW52" si="15">AV33/AU33</f>
        <v>2.1654616704484528</v>
      </c>
      <c r="AX33" s="18">
        <f>'[1]1-10指标'!R36</f>
        <v>1.9705129784425868</v>
      </c>
      <c r="AY33" s="20">
        <f>'[1]1-10月实际发生'!S36</f>
        <v>2.1980916106941533</v>
      </c>
      <c r="AZ33" s="21">
        <f t="shared" ref="AZ33:AZ52" si="16">AY33/AX33</f>
        <v>1.1154920747750849</v>
      </c>
      <c r="BA33" s="18">
        <f>'[1]1-10指标'!S36</f>
        <v>4.1873400791904967</v>
      </c>
      <c r="BB33" s="20">
        <f>'[1]1-10月实际发生'!T36</f>
        <v>4.8566829277586319</v>
      </c>
      <c r="BC33" s="21">
        <f t="shared" ref="BC33:BC52" si="17">BB33/BA33</f>
        <v>1.1598491729617371</v>
      </c>
      <c r="BD33" s="18">
        <f>'[1]1-10指标'!T36</f>
        <v>85.8</v>
      </c>
      <c r="BE33" s="22" t="s">
        <v>90</v>
      </c>
    </row>
    <row r="34" spans="1:57" ht="14.25" customHeight="1" x14ac:dyDescent="0.15">
      <c r="A34" s="68"/>
      <c r="B34" s="32" t="s">
        <v>41</v>
      </c>
      <c r="C34" s="17">
        <v>7.4</v>
      </c>
      <c r="D34" s="16">
        <f>'[1]1-10指标'!$C$38</f>
        <v>6.1666666666666679</v>
      </c>
      <c r="E34" s="18">
        <f>'[1]1-10月实际发生'!$D$38</f>
        <v>6.9356650000000002</v>
      </c>
      <c r="F34" s="19">
        <f t="shared" si="0"/>
        <v>0.12470243243243224</v>
      </c>
      <c r="G34" s="19">
        <f t="shared" si="1"/>
        <v>0.93725202702702703</v>
      </c>
      <c r="H34" s="18">
        <f>'[1]1-10指标'!D38</f>
        <v>0</v>
      </c>
      <c r="I34" s="20">
        <f>'[1]1-10月实际发生'!E38</f>
        <v>0</v>
      </c>
      <c r="J34" s="21"/>
      <c r="K34" s="18">
        <f>'[1]1-10指标'!E38</f>
        <v>0</v>
      </c>
      <c r="L34" s="20">
        <f>'[1]1-10月实际发生'!F38</f>
        <v>0</v>
      </c>
      <c r="M34" s="21"/>
      <c r="N34" s="18">
        <f>'[1]1-10指标'!F38</f>
        <v>0</v>
      </c>
      <c r="O34" s="20">
        <f>'[1]1-10月实际发生'!G38</f>
        <v>0</v>
      </c>
      <c r="P34" s="21"/>
      <c r="Q34" s="18">
        <f>'[1]1-10指标'!G38</f>
        <v>0</v>
      </c>
      <c r="R34" s="20">
        <f>'[1]1-10月实际发生'!H38</f>
        <v>0</v>
      </c>
      <c r="S34" s="21"/>
      <c r="T34" s="18">
        <f>'[1]1-10指标'!H38</f>
        <v>0</v>
      </c>
      <c r="U34" s="20">
        <f>'[1]1-10月实际发生'!I38</f>
        <v>0</v>
      </c>
      <c r="V34" s="21"/>
      <c r="W34" s="18">
        <f>'[1]1-10指标'!I38</f>
        <v>0</v>
      </c>
      <c r="X34" s="20">
        <f>'[1]1-10月实际发生'!J38</f>
        <v>0</v>
      </c>
      <c r="Y34" s="21"/>
      <c r="Z34" s="18">
        <f>'[1]1-10指标'!J38</f>
        <v>0</v>
      </c>
      <c r="AA34" s="20">
        <f>'[1]1-10月实际发生'!K38</f>
        <v>0</v>
      </c>
      <c r="AB34" s="21"/>
      <c r="AC34" s="18">
        <f>'[1]1-10指标'!K38</f>
        <v>0</v>
      </c>
      <c r="AD34" s="20">
        <f>'[1]1-10月实际发生'!L38</f>
        <v>0</v>
      </c>
      <c r="AE34" s="21"/>
      <c r="AF34" s="18">
        <f>'[1]1-10指标'!L38</f>
        <v>0</v>
      </c>
      <c r="AG34" s="20">
        <f>'[1]1-10月实际发生'!M38</f>
        <v>0</v>
      </c>
      <c r="AH34" s="21"/>
      <c r="AI34" s="18">
        <f>'[1]1-10指标'!M38</f>
        <v>0</v>
      </c>
      <c r="AJ34" s="20">
        <f>'[1]1-10月实际发生'!N38</f>
        <v>0</v>
      </c>
      <c r="AK34" s="21"/>
      <c r="AL34" s="18">
        <f>'[1]1-10指标'!N38</f>
        <v>0</v>
      </c>
      <c r="AM34" s="20">
        <f>'[1]1-10月实际发生'!O38</f>
        <v>0</v>
      </c>
      <c r="AN34" s="21"/>
      <c r="AO34" s="18">
        <f>'[1]1-10指标'!O38</f>
        <v>6.1666666666666679</v>
      </c>
      <c r="AP34" s="20">
        <f>'[1]1-10月实际发生'!P38</f>
        <v>6.9356650000000002</v>
      </c>
      <c r="AQ34" s="21">
        <f t="shared" si="11"/>
        <v>1.1247024324324322</v>
      </c>
      <c r="AR34" s="18">
        <f>'[1]1-10指标'!P38</f>
        <v>0</v>
      </c>
      <c r="AS34" s="20">
        <f>'[1]1-10月实际发生'!Q38</f>
        <v>0</v>
      </c>
      <c r="AT34" s="21"/>
      <c r="AU34" s="18">
        <f>'[1]1-10指标'!Q38</f>
        <v>0</v>
      </c>
      <c r="AV34" s="20">
        <f>'[1]1-10月实际发生'!R38</f>
        <v>0</v>
      </c>
      <c r="AW34" s="21"/>
      <c r="AX34" s="18">
        <f>'[1]1-10指标'!R38</f>
        <v>0</v>
      </c>
      <c r="AY34" s="20">
        <f>'[1]1-10月实际发生'!S38</f>
        <v>0</v>
      </c>
      <c r="AZ34" s="21"/>
      <c r="BA34" s="18">
        <f>'[1]1-10指标'!S38</f>
        <v>0</v>
      </c>
      <c r="BB34" s="20">
        <f>'[1]1-10月实际发生'!T38</f>
        <v>0</v>
      </c>
      <c r="BC34" s="21"/>
      <c r="BD34" s="18">
        <f>'[1]1-10指标'!T38</f>
        <v>0</v>
      </c>
      <c r="BE34" s="22" t="s">
        <v>91</v>
      </c>
    </row>
    <row r="35" spans="1:57" ht="14.25" customHeight="1" x14ac:dyDescent="0.15">
      <c r="A35" s="68"/>
      <c r="B35" s="32" t="s">
        <v>42</v>
      </c>
      <c r="C35" s="36">
        <v>1.5</v>
      </c>
      <c r="D35" s="16">
        <f>'[1]1-10指标'!$C$39</f>
        <v>1.25</v>
      </c>
      <c r="E35" s="18">
        <f>'[1]1-10月实际发生'!$D$39</f>
        <v>1.6136999999999999</v>
      </c>
      <c r="F35" s="19"/>
      <c r="G35" s="19"/>
      <c r="H35" s="18">
        <f>'[1]1-10指标'!D39</f>
        <v>0</v>
      </c>
      <c r="I35" s="20">
        <f>'[1]1-10月实际发生'!E39</f>
        <v>0</v>
      </c>
      <c r="J35" s="21"/>
      <c r="K35" s="18">
        <f>'[1]1-10指标'!E39</f>
        <v>0</v>
      </c>
      <c r="L35" s="20">
        <f>'[1]1-10月实际发生'!F39</f>
        <v>0</v>
      </c>
      <c r="M35" s="21"/>
      <c r="N35" s="18">
        <f>'[1]1-10指标'!F39</f>
        <v>0</v>
      </c>
      <c r="O35" s="20">
        <f>'[1]1-10月实际发生'!G39</f>
        <v>0</v>
      </c>
      <c r="P35" s="21"/>
      <c r="Q35" s="18">
        <f>'[1]1-10指标'!G39</f>
        <v>0</v>
      </c>
      <c r="R35" s="20">
        <f>'[1]1-10月实际发生'!H39</f>
        <v>0</v>
      </c>
      <c r="S35" s="21"/>
      <c r="T35" s="18">
        <f>'[1]1-10指标'!H39</f>
        <v>0</v>
      </c>
      <c r="U35" s="20">
        <f>'[1]1-10月实际发生'!I39</f>
        <v>0</v>
      </c>
      <c r="V35" s="21"/>
      <c r="W35" s="18">
        <f>'[1]1-10指标'!I39</f>
        <v>0</v>
      </c>
      <c r="X35" s="20">
        <f>'[1]1-10月实际发生'!J39</f>
        <v>0</v>
      </c>
      <c r="Y35" s="21"/>
      <c r="Z35" s="18">
        <f>'[1]1-10指标'!J39</f>
        <v>0</v>
      </c>
      <c r="AA35" s="20">
        <f>'[1]1-10月实际发生'!K39</f>
        <v>0</v>
      </c>
      <c r="AB35" s="21"/>
      <c r="AC35" s="18">
        <f>'[1]1-10指标'!K39</f>
        <v>0</v>
      </c>
      <c r="AD35" s="20">
        <f>'[1]1-10月实际发生'!L39</f>
        <v>0</v>
      </c>
      <c r="AE35" s="21"/>
      <c r="AF35" s="18">
        <f>'[1]1-10指标'!L39</f>
        <v>0</v>
      </c>
      <c r="AG35" s="20">
        <f>'[1]1-10月实际发生'!M39</f>
        <v>0</v>
      </c>
      <c r="AH35" s="21"/>
      <c r="AI35" s="18">
        <f>'[1]1-10指标'!M39</f>
        <v>0</v>
      </c>
      <c r="AJ35" s="20">
        <f>'[1]1-10月实际发生'!N39</f>
        <v>0</v>
      </c>
      <c r="AK35" s="21"/>
      <c r="AL35" s="18">
        <f>'[1]1-10指标'!N39</f>
        <v>0</v>
      </c>
      <c r="AM35" s="20">
        <f>'[1]1-10月实际发生'!O39</f>
        <v>0</v>
      </c>
      <c r="AN35" s="21"/>
      <c r="AO35" s="18">
        <f>'[1]1-10指标'!O39</f>
        <v>1.25</v>
      </c>
      <c r="AP35" s="20">
        <f>'[1]1-10月实际发生'!P39</f>
        <v>1.6136999999999999</v>
      </c>
      <c r="AQ35" s="21">
        <f t="shared" si="11"/>
        <v>1.2909599999999999</v>
      </c>
      <c r="AR35" s="18">
        <f>'[1]1-10指标'!P39</f>
        <v>0</v>
      </c>
      <c r="AS35" s="20">
        <f>'[1]1-10月实际发生'!Q39</f>
        <v>0</v>
      </c>
      <c r="AT35" s="21"/>
      <c r="AU35" s="18">
        <f>'[1]1-10指标'!Q39</f>
        <v>0</v>
      </c>
      <c r="AV35" s="20">
        <f>'[1]1-10月实际发生'!R39</f>
        <v>0</v>
      </c>
      <c r="AW35" s="21"/>
      <c r="AX35" s="18">
        <f>'[1]1-10指标'!R39</f>
        <v>0</v>
      </c>
      <c r="AY35" s="20">
        <f>'[1]1-10月实际发生'!S39</f>
        <v>0</v>
      </c>
      <c r="AZ35" s="21"/>
      <c r="BA35" s="18">
        <f>'[1]1-10指标'!S39</f>
        <v>0</v>
      </c>
      <c r="BB35" s="20">
        <f>'[1]1-10月实际发生'!T39</f>
        <v>0</v>
      </c>
      <c r="BC35" s="21"/>
      <c r="BD35" s="18">
        <f>'[1]1-10指标'!T39</f>
        <v>0</v>
      </c>
      <c r="BE35" s="22" t="s">
        <v>91</v>
      </c>
    </row>
    <row r="36" spans="1:57" ht="14.25" customHeight="1" x14ac:dyDescent="0.15">
      <c r="A36" s="68"/>
      <c r="B36" s="32" t="s">
        <v>106</v>
      </c>
      <c r="C36" s="17">
        <v>10</v>
      </c>
      <c r="D36" s="16">
        <f>'[1]1-10指标'!$C$40</f>
        <v>8.3333333333333321</v>
      </c>
      <c r="E36" s="18">
        <f>'[1]1-10月实际发生'!$D$40</f>
        <v>8.0506739657999997</v>
      </c>
      <c r="F36" s="19">
        <f t="shared" si="0"/>
        <v>-3.3919124103999894E-2</v>
      </c>
      <c r="G36" s="19">
        <f t="shared" si="1"/>
        <v>0.80506739657999993</v>
      </c>
      <c r="H36" s="18">
        <f>'[1]1-10指标'!D40</f>
        <v>0</v>
      </c>
      <c r="I36" s="20">
        <f>'[1]1-10月实际发生'!E40</f>
        <v>2.1371326453000004</v>
      </c>
      <c r="J36" s="21"/>
      <c r="K36" s="18">
        <f>'[1]1-10指标'!E40</f>
        <v>0</v>
      </c>
      <c r="L36" s="20">
        <f>'[1]1-10月实际发生'!F40</f>
        <v>2.1421800736000001</v>
      </c>
      <c r="M36" s="21"/>
      <c r="N36" s="18">
        <f>'[1]1-10指标'!F40</f>
        <v>0</v>
      </c>
      <c r="O36" s="20">
        <f>'[1]1-10月实际发生'!G40</f>
        <v>2.1371326453000004</v>
      </c>
      <c r="P36" s="21"/>
      <c r="Q36" s="18">
        <f>'[1]1-10指标'!G40</f>
        <v>0</v>
      </c>
      <c r="R36" s="20">
        <f>'[1]1-10月实际发生'!H40</f>
        <v>0</v>
      </c>
      <c r="S36" s="21"/>
      <c r="T36" s="18">
        <f>'[1]1-10指标'!H40</f>
        <v>0</v>
      </c>
      <c r="U36" s="20">
        <f>'[1]1-10月实际发生'!I40</f>
        <v>0</v>
      </c>
      <c r="V36" s="21"/>
      <c r="W36" s="18">
        <f>'[1]1-10指标'!I40</f>
        <v>0</v>
      </c>
      <c r="X36" s="20">
        <f>'[1]1-10月实际发生'!J40</f>
        <v>0</v>
      </c>
      <c r="Y36" s="21"/>
      <c r="Z36" s="18">
        <f>'[1]1-10指标'!J40</f>
        <v>0</v>
      </c>
      <c r="AA36" s="20">
        <f>'[1]1-10月实际发生'!K40</f>
        <v>0</v>
      </c>
      <c r="AB36" s="21"/>
      <c r="AC36" s="18">
        <f>'[1]1-10指标'!K40</f>
        <v>0</v>
      </c>
      <c r="AD36" s="20">
        <f>'[1]1-10月实际发生'!L40</f>
        <v>0</v>
      </c>
      <c r="AE36" s="21"/>
      <c r="AF36" s="18">
        <f>'[1]1-10指标'!L40</f>
        <v>0</v>
      </c>
      <c r="AG36" s="20">
        <f>'[1]1-10月实际发生'!M40</f>
        <v>0</v>
      </c>
      <c r="AH36" s="21"/>
      <c r="AI36" s="18">
        <f>'[1]1-10指标'!M40</f>
        <v>0</v>
      </c>
      <c r="AJ36" s="20">
        <f>'[1]1-10月实际发生'!N40</f>
        <v>0</v>
      </c>
      <c r="AK36" s="21"/>
      <c r="AL36" s="18">
        <f>'[1]1-10指标'!N40</f>
        <v>0</v>
      </c>
      <c r="AM36" s="20">
        <f>'[1]1-10月实际发生'!O40</f>
        <v>0</v>
      </c>
      <c r="AN36" s="21"/>
      <c r="AO36" s="18">
        <f>'[1]1-10指标'!O40</f>
        <v>8.3333333333333321</v>
      </c>
      <c r="AP36" s="20">
        <f>'[1]1-10月实际发生'!P40</f>
        <v>1.6342286016000001</v>
      </c>
      <c r="AQ36" s="21">
        <f t="shared" si="11"/>
        <v>0.19610743219200003</v>
      </c>
      <c r="AR36" s="18">
        <f>'[1]1-10指标'!P40</f>
        <v>0</v>
      </c>
      <c r="AS36" s="20">
        <f>'[1]1-10月实际发生'!Q40</f>
        <v>0</v>
      </c>
      <c r="AT36" s="21"/>
      <c r="AU36" s="18">
        <f>'[1]1-10指标'!Q40</f>
        <v>0</v>
      </c>
      <c r="AV36" s="20">
        <f>'[1]1-10月实际发生'!R40</f>
        <v>0</v>
      </c>
      <c r="AW36" s="21"/>
      <c r="AX36" s="18">
        <f>'[1]1-10指标'!R40</f>
        <v>0</v>
      </c>
      <c r="AY36" s="20">
        <f>'[1]1-10月实际发生'!S40</f>
        <v>0</v>
      </c>
      <c r="AZ36" s="21"/>
      <c r="BA36" s="18">
        <f>'[1]1-10指标'!S40</f>
        <v>0</v>
      </c>
      <c r="BB36" s="20">
        <f>'[1]1-10月实际发生'!T40</f>
        <v>0</v>
      </c>
      <c r="BC36" s="21"/>
      <c r="BD36" s="18">
        <f>'[1]1-10指标'!T40</f>
        <v>0</v>
      </c>
      <c r="BE36" s="22" t="s">
        <v>91</v>
      </c>
    </row>
    <row r="37" spans="1:57" ht="14.25" customHeight="1" x14ac:dyDescent="0.15">
      <c r="A37" s="68"/>
      <c r="B37" s="32" t="s">
        <v>44</v>
      </c>
      <c r="C37" s="17">
        <v>82.8</v>
      </c>
      <c r="D37" s="16">
        <f>'[1]1-10指标'!$C$41</f>
        <v>69</v>
      </c>
      <c r="E37" s="18">
        <f>'[1]1-10月实际发生'!$D$41</f>
        <v>69</v>
      </c>
      <c r="F37" s="19">
        <f t="shared" si="0"/>
        <v>0</v>
      </c>
      <c r="G37" s="19">
        <f t="shared" si="1"/>
        <v>0.83333333333333337</v>
      </c>
      <c r="H37" s="18">
        <f>'[1]1-10指标'!D41</f>
        <v>0</v>
      </c>
      <c r="I37" s="20">
        <f>'[1]1-10月实际发生'!E41</f>
        <v>0</v>
      </c>
      <c r="J37" s="21"/>
      <c r="K37" s="18">
        <f>'[1]1-10指标'!E41</f>
        <v>0</v>
      </c>
      <c r="L37" s="20">
        <f>'[1]1-10月实际发生'!F41</f>
        <v>0</v>
      </c>
      <c r="M37" s="21"/>
      <c r="N37" s="18">
        <f>'[1]1-10指标'!F41</f>
        <v>0</v>
      </c>
      <c r="O37" s="20">
        <f>'[1]1-10月实际发生'!G41</f>
        <v>0</v>
      </c>
      <c r="P37" s="21"/>
      <c r="Q37" s="18">
        <f>'[1]1-10指标'!G41</f>
        <v>0</v>
      </c>
      <c r="R37" s="20">
        <f>'[1]1-10月实际发生'!H41</f>
        <v>0</v>
      </c>
      <c r="S37" s="21"/>
      <c r="T37" s="18">
        <f>'[1]1-10指标'!H41</f>
        <v>0</v>
      </c>
      <c r="U37" s="20">
        <f>'[1]1-10月实际发生'!I41</f>
        <v>0</v>
      </c>
      <c r="V37" s="21"/>
      <c r="W37" s="18">
        <f>'[1]1-10指标'!I41</f>
        <v>0</v>
      </c>
      <c r="X37" s="20">
        <f>'[1]1-10月实际发生'!J41</f>
        <v>0</v>
      </c>
      <c r="Y37" s="21"/>
      <c r="Z37" s="18">
        <f>'[1]1-10指标'!J41</f>
        <v>0</v>
      </c>
      <c r="AA37" s="20">
        <f>'[1]1-10月实际发生'!K41</f>
        <v>0</v>
      </c>
      <c r="AB37" s="21"/>
      <c r="AC37" s="18">
        <f>'[1]1-10指标'!K41</f>
        <v>0</v>
      </c>
      <c r="AD37" s="20">
        <f>'[1]1-10月实际发生'!L41</f>
        <v>0</v>
      </c>
      <c r="AE37" s="21"/>
      <c r="AF37" s="18">
        <f>'[1]1-10指标'!L41</f>
        <v>0</v>
      </c>
      <c r="AG37" s="20">
        <f>'[1]1-10月实际发生'!M41</f>
        <v>0</v>
      </c>
      <c r="AH37" s="21"/>
      <c r="AI37" s="18">
        <f>'[1]1-10指标'!M41</f>
        <v>0</v>
      </c>
      <c r="AJ37" s="20">
        <f>'[1]1-10月实际发生'!N41</f>
        <v>0</v>
      </c>
      <c r="AK37" s="21"/>
      <c r="AL37" s="18">
        <f>'[1]1-10指标'!N41</f>
        <v>0</v>
      </c>
      <c r="AM37" s="20">
        <f>'[1]1-10月实际发生'!O41</f>
        <v>0</v>
      </c>
      <c r="AN37" s="21"/>
      <c r="AO37" s="18">
        <f>'[1]1-10指标'!O41</f>
        <v>69</v>
      </c>
      <c r="AP37" s="20">
        <f>'[1]1-10月实际发生'!P41</f>
        <v>69</v>
      </c>
      <c r="AQ37" s="21">
        <f t="shared" si="11"/>
        <v>1</v>
      </c>
      <c r="AR37" s="18">
        <f>'[1]1-10指标'!P41</f>
        <v>0</v>
      </c>
      <c r="AS37" s="20">
        <f>'[1]1-10月实际发生'!Q41</f>
        <v>0</v>
      </c>
      <c r="AT37" s="21"/>
      <c r="AU37" s="18">
        <f>'[1]1-10指标'!Q41</f>
        <v>0</v>
      </c>
      <c r="AV37" s="20">
        <f>'[1]1-10月实际发生'!R41</f>
        <v>0</v>
      </c>
      <c r="AW37" s="21"/>
      <c r="AX37" s="18">
        <f>'[1]1-10指标'!R41</f>
        <v>0</v>
      </c>
      <c r="AY37" s="20">
        <f>'[1]1-10月实际发生'!S41</f>
        <v>0</v>
      </c>
      <c r="AZ37" s="21"/>
      <c r="BA37" s="18">
        <f>'[1]1-10指标'!S41</f>
        <v>0</v>
      </c>
      <c r="BB37" s="20">
        <f>'[1]1-10月实际发生'!T41</f>
        <v>0</v>
      </c>
      <c r="BC37" s="21"/>
      <c r="BD37" s="18">
        <f>'[1]1-10指标'!T41</f>
        <v>0</v>
      </c>
      <c r="BE37" s="22" t="s">
        <v>91</v>
      </c>
    </row>
    <row r="38" spans="1:57" ht="14.25" customHeight="1" x14ac:dyDescent="0.15">
      <c r="A38" s="68"/>
      <c r="B38" s="32" t="s">
        <v>46</v>
      </c>
      <c r="C38" s="17">
        <v>161</v>
      </c>
      <c r="D38" s="16">
        <f>'[1]1-10指标'!$C$42</f>
        <v>134.16666666666669</v>
      </c>
      <c r="E38" s="18">
        <f>'[1]1-10月实际发生'!$D$42</f>
        <v>132.01</v>
      </c>
      <c r="F38" s="19">
        <f t="shared" si="0"/>
        <v>-1.6074534161490892E-2</v>
      </c>
      <c r="G38" s="19">
        <f t="shared" si="1"/>
        <v>0.81993788819875768</v>
      </c>
      <c r="H38" s="18">
        <f>'[1]1-10指标'!D42</f>
        <v>0</v>
      </c>
      <c r="I38" s="20">
        <f>'[1]1-10月实际发生'!E42</f>
        <v>0</v>
      </c>
      <c r="J38" s="21"/>
      <c r="K38" s="18">
        <f>'[1]1-10指标'!E42</f>
        <v>0</v>
      </c>
      <c r="L38" s="20">
        <f>'[1]1-10月实际发生'!F42</f>
        <v>0</v>
      </c>
      <c r="M38" s="21"/>
      <c r="N38" s="18">
        <f>'[1]1-10指标'!F42</f>
        <v>0</v>
      </c>
      <c r="O38" s="20">
        <f>'[1]1-10月实际发生'!G42</f>
        <v>0</v>
      </c>
      <c r="P38" s="21"/>
      <c r="Q38" s="18">
        <f>'[1]1-10指标'!G42</f>
        <v>0</v>
      </c>
      <c r="R38" s="20">
        <f>'[1]1-10月实际发生'!H42</f>
        <v>0</v>
      </c>
      <c r="S38" s="21"/>
      <c r="T38" s="18">
        <f>'[1]1-10指标'!H42</f>
        <v>0</v>
      </c>
      <c r="U38" s="20">
        <f>'[1]1-10月实际发生'!I42</f>
        <v>0</v>
      </c>
      <c r="V38" s="21"/>
      <c r="W38" s="18">
        <f>'[1]1-10指标'!I42</f>
        <v>0</v>
      </c>
      <c r="X38" s="20">
        <f>'[1]1-10月实际发生'!J42</f>
        <v>0</v>
      </c>
      <c r="Y38" s="21"/>
      <c r="Z38" s="18">
        <f>'[1]1-10指标'!J42</f>
        <v>0</v>
      </c>
      <c r="AA38" s="20">
        <f>'[1]1-10月实际发生'!K42</f>
        <v>0</v>
      </c>
      <c r="AB38" s="21"/>
      <c r="AC38" s="18">
        <f>'[1]1-10指标'!K42</f>
        <v>0</v>
      </c>
      <c r="AD38" s="20">
        <f>'[1]1-10月实际发生'!L42</f>
        <v>0</v>
      </c>
      <c r="AE38" s="21"/>
      <c r="AF38" s="18">
        <f>'[1]1-10指标'!L42</f>
        <v>0</v>
      </c>
      <c r="AG38" s="20">
        <f>'[1]1-10月实际发生'!M42</f>
        <v>0</v>
      </c>
      <c r="AH38" s="21"/>
      <c r="AI38" s="18">
        <f>'[1]1-10指标'!M42</f>
        <v>0</v>
      </c>
      <c r="AJ38" s="20">
        <f>'[1]1-10月实际发生'!N42</f>
        <v>0</v>
      </c>
      <c r="AK38" s="21"/>
      <c r="AL38" s="18">
        <f>'[1]1-10指标'!N42</f>
        <v>0</v>
      </c>
      <c r="AM38" s="20">
        <f>'[1]1-10月实际发生'!O42</f>
        <v>0</v>
      </c>
      <c r="AN38" s="21"/>
      <c r="AO38" s="18">
        <f>'[1]1-10指标'!O42</f>
        <v>134.16666666666669</v>
      </c>
      <c r="AP38" s="20">
        <f>'[1]1-10月实际发生'!P42</f>
        <v>132.01</v>
      </c>
      <c r="AQ38" s="21">
        <f t="shared" si="11"/>
        <v>0.98392546583850915</v>
      </c>
      <c r="AR38" s="18">
        <f>'[1]1-10指标'!P42</f>
        <v>0</v>
      </c>
      <c r="AS38" s="20">
        <f>'[1]1-10月实际发生'!Q42</f>
        <v>0</v>
      </c>
      <c r="AT38" s="21"/>
      <c r="AU38" s="18">
        <f>'[1]1-10指标'!Q42</f>
        <v>0</v>
      </c>
      <c r="AV38" s="20">
        <f>'[1]1-10月实际发生'!R42</f>
        <v>0</v>
      </c>
      <c r="AW38" s="21"/>
      <c r="AX38" s="18">
        <f>'[1]1-10指标'!R42</f>
        <v>0</v>
      </c>
      <c r="AY38" s="20">
        <f>'[1]1-10月实际发生'!S42</f>
        <v>0</v>
      </c>
      <c r="AZ38" s="21"/>
      <c r="BA38" s="18">
        <f>'[1]1-10指标'!S42</f>
        <v>0</v>
      </c>
      <c r="BB38" s="20">
        <f>'[1]1-10月实际发生'!T42</f>
        <v>0</v>
      </c>
      <c r="BC38" s="21"/>
      <c r="BD38" s="18">
        <f>'[1]1-10指标'!T42</f>
        <v>0</v>
      </c>
      <c r="BE38" s="22" t="s">
        <v>91</v>
      </c>
    </row>
    <row r="39" spans="1:57" ht="14.25" customHeight="1" x14ac:dyDescent="0.15">
      <c r="A39" s="68"/>
      <c r="B39" s="32" t="s">
        <v>47</v>
      </c>
      <c r="C39" s="17">
        <v>65</v>
      </c>
      <c r="D39" s="16">
        <f>'[1]1-10指标'!$C$43</f>
        <v>54.166666666666657</v>
      </c>
      <c r="E39" s="18">
        <f>'[1]1-10月实际发生'!$D$43</f>
        <v>54.117999999999995</v>
      </c>
      <c r="F39" s="19">
        <f t="shared" si="0"/>
        <v>-8.9846153846145612E-4</v>
      </c>
      <c r="G39" s="19">
        <f t="shared" si="1"/>
        <v>0.83258461538461526</v>
      </c>
      <c r="H39" s="18">
        <f>'[1]1-10指标'!D43</f>
        <v>0</v>
      </c>
      <c r="I39" s="20">
        <f>'[1]1-10月实际发生'!E43</f>
        <v>0</v>
      </c>
      <c r="J39" s="21"/>
      <c r="K39" s="18">
        <f>'[1]1-10指标'!E43</f>
        <v>0</v>
      </c>
      <c r="L39" s="20">
        <f>'[1]1-10月实际发生'!F43</f>
        <v>0</v>
      </c>
      <c r="M39" s="21"/>
      <c r="N39" s="18">
        <f>'[1]1-10指标'!F43</f>
        <v>0</v>
      </c>
      <c r="O39" s="20">
        <f>'[1]1-10月实际发生'!G43</f>
        <v>0</v>
      </c>
      <c r="P39" s="21"/>
      <c r="Q39" s="18">
        <f>'[1]1-10指标'!G43</f>
        <v>0</v>
      </c>
      <c r="R39" s="20">
        <f>'[1]1-10月实际发生'!H43</f>
        <v>0</v>
      </c>
      <c r="S39" s="21"/>
      <c r="T39" s="18">
        <f>'[1]1-10指标'!H43</f>
        <v>0</v>
      </c>
      <c r="U39" s="20">
        <f>'[1]1-10月实际发生'!I43</f>
        <v>0</v>
      </c>
      <c r="V39" s="21"/>
      <c r="W39" s="18">
        <f>'[1]1-10指标'!I43</f>
        <v>0</v>
      </c>
      <c r="X39" s="20">
        <f>'[1]1-10月实际发生'!J43</f>
        <v>0</v>
      </c>
      <c r="Y39" s="21"/>
      <c r="Z39" s="18">
        <f>'[1]1-10指标'!J43</f>
        <v>0</v>
      </c>
      <c r="AA39" s="20">
        <f>'[1]1-10月实际发生'!K43</f>
        <v>0</v>
      </c>
      <c r="AB39" s="21"/>
      <c r="AC39" s="18">
        <f>'[1]1-10指标'!K43</f>
        <v>0</v>
      </c>
      <c r="AD39" s="20">
        <f>'[1]1-10月实际发生'!L43</f>
        <v>0</v>
      </c>
      <c r="AE39" s="21"/>
      <c r="AF39" s="18">
        <f>'[1]1-10指标'!L43</f>
        <v>0</v>
      </c>
      <c r="AG39" s="20">
        <f>'[1]1-10月实际发生'!M43</f>
        <v>0</v>
      </c>
      <c r="AH39" s="21"/>
      <c r="AI39" s="18">
        <f>'[1]1-10指标'!M43</f>
        <v>0</v>
      </c>
      <c r="AJ39" s="20">
        <f>'[1]1-10月实际发生'!N43</f>
        <v>0</v>
      </c>
      <c r="AK39" s="21"/>
      <c r="AL39" s="18">
        <f>'[1]1-10指标'!N43</f>
        <v>0</v>
      </c>
      <c r="AM39" s="20">
        <f>'[1]1-10月实际发生'!O43</f>
        <v>0</v>
      </c>
      <c r="AN39" s="21"/>
      <c r="AO39" s="18">
        <f>'[1]1-10指标'!O43</f>
        <v>54.166666666666657</v>
      </c>
      <c r="AP39" s="20">
        <f>'[1]1-10月实际发生'!P43</f>
        <v>54.117999999999995</v>
      </c>
      <c r="AQ39" s="21">
        <f t="shared" si="11"/>
        <v>0.9991015384615386</v>
      </c>
      <c r="AR39" s="18">
        <f>'[1]1-10指标'!P43</f>
        <v>0</v>
      </c>
      <c r="AS39" s="20">
        <f>'[1]1-10月实际发生'!Q43</f>
        <v>0</v>
      </c>
      <c r="AT39" s="21"/>
      <c r="AU39" s="18">
        <f>'[1]1-10指标'!Q43</f>
        <v>0</v>
      </c>
      <c r="AV39" s="20">
        <f>'[1]1-10月实际发生'!R43</f>
        <v>0</v>
      </c>
      <c r="AW39" s="21"/>
      <c r="AX39" s="18">
        <f>'[1]1-10指标'!R43</f>
        <v>0</v>
      </c>
      <c r="AY39" s="20">
        <f>'[1]1-10月实际发生'!S43</f>
        <v>0</v>
      </c>
      <c r="AZ39" s="21"/>
      <c r="BA39" s="18">
        <f>'[1]1-10指标'!S43</f>
        <v>0</v>
      </c>
      <c r="BB39" s="20">
        <f>'[1]1-10月实际发生'!T43</f>
        <v>0</v>
      </c>
      <c r="BC39" s="21"/>
      <c r="BD39" s="18">
        <f>'[1]1-10指标'!T43</f>
        <v>0</v>
      </c>
      <c r="BE39" s="22" t="s">
        <v>91</v>
      </c>
    </row>
    <row r="40" spans="1:57" ht="14.25" customHeight="1" x14ac:dyDescent="0.15">
      <c r="A40" s="68"/>
      <c r="B40" s="32" t="s">
        <v>48</v>
      </c>
      <c r="C40" s="17">
        <v>163</v>
      </c>
      <c r="D40" s="16">
        <f>'[1]1-10指标'!$C$44</f>
        <v>135.83333333333331</v>
      </c>
      <c r="E40" s="18">
        <f>'[1]1-10月实际发生'!$D$44</f>
        <v>135.89999999999998</v>
      </c>
      <c r="F40" s="19">
        <f t="shared" si="0"/>
        <v>4.907975460122421E-4</v>
      </c>
      <c r="G40" s="19">
        <f t="shared" si="1"/>
        <v>0.83374233128834341</v>
      </c>
      <c r="H40" s="18">
        <f>'[1]1-10指标'!D44</f>
        <v>0</v>
      </c>
      <c r="I40" s="20">
        <f>'[1]1-10月实际发生'!E44</f>
        <v>0</v>
      </c>
      <c r="J40" s="21"/>
      <c r="K40" s="18">
        <f>'[1]1-10指标'!E44</f>
        <v>0</v>
      </c>
      <c r="L40" s="20">
        <f>'[1]1-10月实际发生'!F44</f>
        <v>0</v>
      </c>
      <c r="M40" s="21"/>
      <c r="N40" s="18">
        <f>'[1]1-10指标'!F44</f>
        <v>0</v>
      </c>
      <c r="O40" s="20">
        <f>'[1]1-10月实际发生'!G44</f>
        <v>0</v>
      </c>
      <c r="P40" s="21"/>
      <c r="Q40" s="18">
        <f>'[1]1-10指标'!G44</f>
        <v>0</v>
      </c>
      <c r="R40" s="20">
        <f>'[1]1-10月实际发生'!H44</f>
        <v>0</v>
      </c>
      <c r="S40" s="21"/>
      <c r="T40" s="18">
        <f>'[1]1-10指标'!H44</f>
        <v>0</v>
      </c>
      <c r="U40" s="20">
        <f>'[1]1-10月实际发生'!I44</f>
        <v>0</v>
      </c>
      <c r="V40" s="21"/>
      <c r="W40" s="18">
        <f>'[1]1-10指标'!I44</f>
        <v>0</v>
      </c>
      <c r="X40" s="20">
        <f>'[1]1-10月实际发生'!J44</f>
        <v>0</v>
      </c>
      <c r="Y40" s="21"/>
      <c r="Z40" s="18">
        <f>'[1]1-10指标'!J44</f>
        <v>0</v>
      </c>
      <c r="AA40" s="20">
        <f>'[1]1-10月实际发生'!K44</f>
        <v>0</v>
      </c>
      <c r="AB40" s="21"/>
      <c r="AC40" s="18">
        <f>'[1]1-10指标'!K44</f>
        <v>0</v>
      </c>
      <c r="AD40" s="20">
        <f>'[1]1-10月实际发生'!L44</f>
        <v>0</v>
      </c>
      <c r="AE40" s="21"/>
      <c r="AF40" s="18">
        <f>'[1]1-10指标'!L44</f>
        <v>0</v>
      </c>
      <c r="AG40" s="20">
        <f>'[1]1-10月实际发生'!M44</f>
        <v>0</v>
      </c>
      <c r="AH40" s="21"/>
      <c r="AI40" s="18">
        <f>'[1]1-10指标'!M44</f>
        <v>0</v>
      </c>
      <c r="AJ40" s="20">
        <f>'[1]1-10月实际发生'!N44</f>
        <v>0</v>
      </c>
      <c r="AK40" s="21"/>
      <c r="AL40" s="18">
        <f>'[1]1-10指标'!N44</f>
        <v>0</v>
      </c>
      <c r="AM40" s="20">
        <f>'[1]1-10月实际发生'!O44</f>
        <v>0</v>
      </c>
      <c r="AN40" s="21"/>
      <c r="AO40" s="18">
        <f>'[1]1-10指标'!O44</f>
        <v>135.83333333333331</v>
      </c>
      <c r="AP40" s="20">
        <f>'[1]1-10月实际发生'!P44</f>
        <v>135.89999999999998</v>
      </c>
      <c r="AQ40" s="21">
        <f t="shared" si="11"/>
        <v>1.0004907975460122</v>
      </c>
      <c r="AR40" s="18">
        <f>'[1]1-10指标'!P44</f>
        <v>0</v>
      </c>
      <c r="AS40" s="20">
        <f>'[1]1-10月实际发生'!Q44</f>
        <v>0</v>
      </c>
      <c r="AT40" s="21"/>
      <c r="AU40" s="18">
        <f>'[1]1-10指标'!Q44</f>
        <v>0</v>
      </c>
      <c r="AV40" s="20">
        <f>'[1]1-10月实际发生'!R44</f>
        <v>0</v>
      </c>
      <c r="AW40" s="21"/>
      <c r="AX40" s="18">
        <f>'[1]1-10指标'!R44</f>
        <v>0</v>
      </c>
      <c r="AY40" s="20">
        <f>'[1]1-10月实际发生'!S44</f>
        <v>0</v>
      </c>
      <c r="AZ40" s="21"/>
      <c r="BA40" s="18">
        <f>'[1]1-10指标'!S44</f>
        <v>0</v>
      </c>
      <c r="BB40" s="20">
        <f>'[1]1-10月实际发生'!T44</f>
        <v>0</v>
      </c>
      <c r="BC40" s="21"/>
      <c r="BD40" s="18">
        <f>'[1]1-10指标'!T44</f>
        <v>0</v>
      </c>
      <c r="BE40" s="22" t="s">
        <v>91</v>
      </c>
    </row>
    <row r="41" spans="1:57" ht="14.25" customHeight="1" x14ac:dyDescent="0.15">
      <c r="A41" s="62" t="s">
        <v>107</v>
      </c>
      <c r="B41" s="32" t="s">
        <v>50</v>
      </c>
      <c r="C41" s="17">
        <v>5</v>
      </c>
      <c r="D41" s="16">
        <f>'[1]1-10指标'!$C$45</f>
        <v>4.1666666666666661</v>
      </c>
      <c r="E41" s="18">
        <f>'[1]1-10月实际发生'!$D$45</f>
        <v>1.3032820000000001</v>
      </c>
      <c r="F41" s="19"/>
      <c r="G41" s="19"/>
      <c r="H41" s="18">
        <f>'[1]1-10指标'!D45</f>
        <v>0</v>
      </c>
      <c r="I41" s="20">
        <f>'[1]1-10月实际发生'!E45</f>
        <v>0</v>
      </c>
      <c r="J41" s="21"/>
      <c r="K41" s="18">
        <f>'[1]1-10指标'!E45</f>
        <v>0</v>
      </c>
      <c r="L41" s="20">
        <f>'[1]1-10月实际发生'!F45</f>
        <v>0</v>
      </c>
      <c r="M41" s="21"/>
      <c r="N41" s="18">
        <f>'[1]1-10指标'!F45</f>
        <v>0</v>
      </c>
      <c r="O41" s="20">
        <f>'[1]1-10月实际发生'!G45</f>
        <v>0</v>
      </c>
      <c r="P41" s="21"/>
      <c r="Q41" s="18">
        <f>'[1]1-10指标'!G45</f>
        <v>0</v>
      </c>
      <c r="R41" s="20">
        <f>'[1]1-10月实际发生'!H45</f>
        <v>0</v>
      </c>
      <c r="S41" s="21"/>
      <c r="T41" s="18">
        <f>'[1]1-10指标'!H45</f>
        <v>0</v>
      </c>
      <c r="U41" s="20">
        <f>'[1]1-10月实际发生'!I45</f>
        <v>0</v>
      </c>
      <c r="V41" s="21"/>
      <c r="W41" s="18">
        <f>'[1]1-10指标'!I45</f>
        <v>0</v>
      </c>
      <c r="X41" s="20">
        <f>'[1]1-10月实际发生'!J45</f>
        <v>0</v>
      </c>
      <c r="Y41" s="21"/>
      <c r="Z41" s="18">
        <f>'[1]1-10指标'!J45</f>
        <v>0</v>
      </c>
      <c r="AA41" s="20">
        <f>'[1]1-10月实际发生'!K45</f>
        <v>0</v>
      </c>
      <c r="AB41" s="21"/>
      <c r="AC41" s="18">
        <f>'[1]1-10指标'!K45</f>
        <v>0</v>
      </c>
      <c r="AD41" s="20">
        <f>'[1]1-10月实际发生'!L45</f>
        <v>0</v>
      </c>
      <c r="AE41" s="21"/>
      <c r="AF41" s="18">
        <f>'[1]1-10指标'!L45</f>
        <v>0</v>
      </c>
      <c r="AG41" s="20">
        <f>'[1]1-10月实际发生'!M45</f>
        <v>0</v>
      </c>
      <c r="AH41" s="21"/>
      <c r="AI41" s="18">
        <f>'[1]1-10指标'!M45</f>
        <v>0</v>
      </c>
      <c r="AJ41" s="20">
        <f>'[1]1-10月实际发生'!N45</f>
        <v>0</v>
      </c>
      <c r="AK41" s="21"/>
      <c r="AL41" s="18">
        <f>'[1]1-10指标'!N45</f>
        <v>0</v>
      </c>
      <c r="AM41" s="20">
        <f>'[1]1-10月实际发生'!O45</f>
        <v>0</v>
      </c>
      <c r="AN41" s="21"/>
      <c r="AO41" s="18">
        <f>'[1]1-10指标'!O45</f>
        <v>0</v>
      </c>
      <c r="AP41" s="20">
        <f>'[1]1-10月实际发生'!P45</f>
        <v>0</v>
      </c>
      <c r="AQ41" s="21"/>
      <c r="AR41" s="18">
        <f>'[1]1-10指标'!P45</f>
        <v>4.1666666666666661</v>
      </c>
      <c r="AS41" s="20">
        <f>'[1]1-10月实际发生'!Q45</f>
        <v>1.3032820000000001</v>
      </c>
      <c r="AT41" s="21">
        <f t="shared" si="12"/>
        <v>0.31278768000000007</v>
      </c>
      <c r="AU41" s="18">
        <f>'[1]1-10指标'!Q45</f>
        <v>0</v>
      </c>
      <c r="AV41" s="20">
        <f>'[1]1-10月实际发生'!R45</f>
        <v>0</v>
      </c>
      <c r="AW41" s="21"/>
      <c r="AX41" s="18">
        <f>'[1]1-10指标'!R45</f>
        <v>0</v>
      </c>
      <c r="AY41" s="20">
        <f>'[1]1-10月实际发生'!S45</f>
        <v>0</v>
      </c>
      <c r="AZ41" s="21"/>
      <c r="BA41" s="18">
        <f>'[1]1-10指标'!S45</f>
        <v>0</v>
      </c>
      <c r="BB41" s="20">
        <f>'[1]1-10月实际发生'!T45</f>
        <v>0</v>
      </c>
      <c r="BC41" s="21"/>
      <c r="BD41" s="18">
        <f>'[1]1-10指标'!T45</f>
        <v>0</v>
      </c>
      <c r="BE41" s="22" t="s">
        <v>91</v>
      </c>
    </row>
    <row r="42" spans="1:57" ht="14.25" customHeight="1" x14ac:dyDescent="0.15">
      <c r="A42" s="62"/>
      <c r="B42" s="32" t="s">
        <v>51</v>
      </c>
      <c r="C42" s="17">
        <v>13</v>
      </c>
      <c r="D42" s="16">
        <f>'[1]1-10指标'!$C$46</f>
        <v>10.833333333333334</v>
      </c>
      <c r="E42" s="18">
        <f>'[1]1-10月实际发生'!$D$46</f>
        <v>8.6193179999999998</v>
      </c>
      <c r="F42" s="19">
        <f t="shared" si="0"/>
        <v>-0.2043706461538462</v>
      </c>
      <c r="G42" s="19">
        <f t="shared" si="1"/>
        <v>0.66302446153846151</v>
      </c>
      <c r="H42" s="18">
        <f>'[1]1-10指标'!D46</f>
        <v>0</v>
      </c>
      <c r="I42" s="20">
        <f>'[1]1-10月实际发生'!E46</f>
        <v>0.51280899999999996</v>
      </c>
      <c r="J42" s="21"/>
      <c r="K42" s="18">
        <f>'[1]1-10指标'!E46</f>
        <v>0</v>
      </c>
      <c r="L42" s="20">
        <f>'[1]1-10月实际发生'!F46</f>
        <v>0.28955199999999992</v>
      </c>
      <c r="M42" s="21"/>
      <c r="N42" s="18">
        <f>'[1]1-10指标'!F46</f>
        <v>0</v>
      </c>
      <c r="O42" s="20">
        <f>'[1]1-10月实际发生'!G46</f>
        <v>0.24037200000000003</v>
      </c>
      <c r="P42" s="21"/>
      <c r="Q42" s="18">
        <f>'[1]1-10指标'!G46</f>
        <v>0</v>
      </c>
      <c r="R42" s="20">
        <f>'[1]1-10月实际发生'!H46</f>
        <v>0.25595199999999996</v>
      </c>
      <c r="S42" s="21"/>
      <c r="T42" s="18">
        <f>'[1]1-10指标'!H46</f>
        <v>0</v>
      </c>
      <c r="U42" s="20">
        <f>'[1]1-10月实际发生'!I46</f>
        <v>0.41087799999999997</v>
      </c>
      <c r="V42" s="21"/>
      <c r="W42" s="18">
        <f>'[1]1-10指标'!I46</f>
        <v>0</v>
      </c>
      <c r="X42" s="20">
        <f>'[1]1-10月实际发生'!J46</f>
        <v>0.37849300000000002</v>
      </c>
      <c r="Y42" s="21"/>
      <c r="Z42" s="18">
        <f>'[1]1-10指标'!J46</f>
        <v>0</v>
      </c>
      <c r="AA42" s="20">
        <f>'[1]1-10月实际发生'!K46</f>
        <v>0.59017900000000001</v>
      </c>
      <c r="AB42" s="21"/>
      <c r="AC42" s="18">
        <f>'[1]1-10指标'!K46</f>
        <v>0</v>
      </c>
      <c r="AD42" s="20">
        <f>'[1]1-10月实际发生'!L46</f>
        <v>0.81125899999999995</v>
      </c>
      <c r="AE42" s="21"/>
      <c r="AF42" s="18">
        <f>'[1]1-10指标'!L46</f>
        <v>0</v>
      </c>
      <c r="AG42" s="20">
        <f>'[1]1-10月实际发生'!M46</f>
        <v>1.0384059999999999</v>
      </c>
      <c r="AH42" s="21"/>
      <c r="AI42" s="18">
        <f>'[1]1-10指标'!M46</f>
        <v>0</v>
      </c>
      <c r="AJ42" s="20">
        <f>'[1]1-10月实际发生'!N46</f>
        <v>0.35047800000000001</v>
      </c>
      <c r="AK42" s="21"/>
      <c r="AL42" s="18">
        <f>'[1]1-10指标'!N46</f>
        <v>0</v>
      </c>
      <c r="AM42" s="20">
        <f>'[1]1-10月实际发生'!O46</f>
        <v>1.3300190000000001</v>
      </c>
      <c r="AN42" s="21"/>
      <c r="AO42" s="18">
        <f>'[1]1-10指标'!O46</f>
        <v>0</v>
      </c>
      <c r="AP42" s="20">
        <f>'[1]1-10月实际发生'!P46</f>
        <v>0.45753100000000008</v>
      </c>
      <c r="AQ42" s="21"/>
      <c r="AR42" s="18">
        <f>'[1]1-10指标'!P46</f>
        <v>10.833333333333334</v>
      </c>
      <c r="AS42" s="20">
        <f>'[1]1-10月实际发生'!Q46</f>
        <v>1.4040080000000001</v>
      </c>
      <c r="AT42" s="21">
        <f t="shared" si="12"/>
        <v>0.12960073846153847</v>
      </c>
      <c r="AU42" s="18">
        <f>'[1]1-10指标'!Q46</f>
        <v>0</v>
      </c>
      <c r="AV42" s="20">
        <f>'[1]1-10月实际发生'!R46</f>
        <v>0.18337099999999998</v>
      </c>
      <c r="AW42" s="21"/>
      <c r="AX42" s="18">
        <f>'[1]1-10指标'!R46</f>
        <v>0</v>
      </c>
      <c r="AY42" s="20">
        <f>'[1]1-10月实际发生'!S46</f>
        <v>0.107222</v>
      </c>
      <c r="AZ42" s="21"/>
      <c r="BA42" s="18">
        <f>'[1]1-10指标'!S46</f>
        <v>0</v>
      </c>
      <c r="BB42" s="20">
        <f>'[1]1-10月实际发生'!T46</f>
        <v>0.25878899999999994</v>
      </c>
      <c r="BC42" s="21"/>
      <c r="BD42" s="18">
        <f>'[1]1-10指标'!T46</f>
        <v>0</v>
      </c>
      <c r="BE42" s="22" t="s">
        <v>91</v>
      </c>
    </row>
    <row r="43" spans="1:57" ht="14.25" customHeight="1" x14ac:dyDescent="0.15">
      <c r="A43" s="62"/>
      <c r="B43" s="32" t="s">
        <v>108</v>
      </c>
      <c r="C43" s="17">
        <v>140</v>
      </c>
      <c r="D43" s="16">
        <f>'[1]1-10指标'!$C$48</f>
        <v>96.361194029850751</v>
      </c>
      <c r="E43" s="18">
        <f>'[1]1-10月实际发生'!$D$48</f>
        <v>90.213463000000004</v>
      </c>
      <c r="F43" s="19">
        <f t="shared" si="0"/>
        <v>-6.3798825779870505E-2</v>
      </c>
      <c r="G43" s="19">
        <f t="shared" si="1"/>
        <v>0.64438187857142859</v>
      </c>
      <c r="H43" s="18">
        <f>'[1]1-10指标'!D48</f>
        <v>0</v>
      </c>
      <c r="I43" s="20">
        <f>'[1]1-10月实际发生'!E48</f>
        <v>0</v>
      </c>
      <c r="J43" s="21"/>
      <c r="K43" s="18">
        <f>'[1]1-10指标'!E48</f>
        <v>0</v>
      </c>
      <c r="L43" s="20">
        <f>'[1]1-10月实际发生'!F48</f>
        <v>0</v>
      </c>
      <c r="M43" s="21"/>
      <c r="N43" s="18">
        <f>'[1]1-10指标'!F48</f>
        <v>0</v>
      </c>
      <c r="O43" s="20">
        <f>'[1]1-10月实际发生'!G48</f>
        <v>0</v>
      </c>
      <c r="P43" s="21"/>
      <c r="Q43" s="18">
        <f>'[1]1-10指标'!G48</f>
        <v>0</v>
      </c>
      <c r="R43" s="20">
        <f>'[1]1-10月实际发生'!H48</f>
        <v>0</v>
      </c>
      <c r="S43" s="21"/>
      <c r="T43" s="18">
        <f>'[1]1-10指标'!H48</f>
        <v>0</v>
      </c>
      <c r="U43" s="20">
        <f>'[1]1-10月实际发生'!I48</f>
        <v>0</v>
      </c>
      <c r="V43" s="21"/>
      <c r="W43" s="18">
        <f>'[1]1-10指标'!I48</f>
        <v>0</v>
      </c>
      <c r="X43" s="20">
        <f>'[1]1-10月实际发生'!J48</f>
        <v>0</v>
      </c>
      <c r="Y43" s="21"/>
      <c r="Z43" s="18">
        <f>'[1]1-10指标'!J48</f>
        <v>0</v>
      </c>
      <c r="AA43" s="20">
        <f>'[1]1-10月实际发生'!K48</f>
        <v>0</v>
      </c>
      <c r="AB43" s="21"/>
      <c r="AC43" s="18">
        <f>'[1]1-10指标'!K48</f>
        <v>0</v>
      </c>
      <c r="AD43" s="20">
        <f>'[1]1-10月实际发生'!L48</f>
        <v>0</v>
      </c>
      <c r="AE43" s="21"/>
      <c r="AF43" s="18">
        <f>'[1]1-10指标'!L48</f>
        <v>0</v>
      </c>
      <c r="AG43" s="20">
        <f>'[1]1-10月实际发生'!M48</f>
        <v>0</v>
      </c>
      <c r="AH43" s="21"/>
      <c r="AI43" s="18">
        <f>'[1]1-10指标'!M48</f>
        <v>0</v>
      </c>
      <c r="AJ43" s="20">
        <f>'[1]1-10月实际发生'!N48</f>
        <v>0</v>
      </c>
      <c r="AK43" s="21"/>
      <c r="AL43" s="18">
        <f>'[1]1-10指标'!N48</f>
        <v>0</v>
      </c>
      <c r="AM43" s="20">
        <f>'[1]1-10月实际发生'!O48</f>
        <v>0</v>
      </c>
      <c r="AN43" s="21"/>
      <c r="AO43" s="18">
        <f>'[1]1-10指标'!O48</f>
        <v>0</v>
      </c>
      <c r="AP43" s="20">
        <f>'[1]1-10月实际发生'!P48</f>
        <v>0</v>
      </c>
      <c r="AQ43" s="21"/>
      <c r="AR43" s="18">
        <f>'[1]1-10指标'!P48</f>
        <v>96.361194029850751</v>
      </c>
      <c r="AS43" s="20">
        <f>'[1]1-10月实际发生'!Q48</f>
        <v>90.213463000000004</v>
      </c>
      <c r="AT43" s="21">
        <f t="shared" si="12"/>
        <v>0.9362011742201295</v>
      </c>
      <c r="AU43" s="18">
        <f>'[1]1-10指标'!Q48</f>
        <v>0</v>
      </c>
      <c r="AV43" s="20">
        <f>'[1]1-10月实际发生'!R48</f>
        <v>0</v>
      </c>
      <c r="AW43" s="21"/>
      <c r="AX43" s="18">
        <f>'[1]1-10指标'!R48</f>
        <v>0</v>
      </c>
      <c r="AY43" s="20">
        <f>'[1]1-10月实际发生'!S48</f>
        <v>0</v>
      </c>
      <c r="AZ43" s="21"/>
      <c r="BA43" s="18">
        <f>'[1]1-10指标'!S48</f>
        <v>0</v>
      </c>
      <c r="BB43" s="20">
        <f>'[1]1-10月实际发生'!T48</f>
        <v>0</v>
      </c>
      <c r="BC43" s="21"/>
      <c r="BD43" s="18">
        <f>'[1]1-10指标'!T48</f>
        <v>0</v>
      </c>
      <c r="BE43" s="22" t="s">
        <v>91</v>
      </c>
    </row>
    <row r="44" spans="1:57" ht="14.25" customHeight="1" x14ac:dyDescent="0.15">
      <c r="A44" s="62"/>
      <c r="B44" s="32" t="s">
        <v>53</v>
      </c>
      <c r="C44" s="17">
        <v>9</v>
      </c>
      <c r="D44" s="16">
        <f>'[1]1-10指标'!$C$49</f>
        <v>7.5</v>
      </c>
      <c r="E44" s="18">
        <f>'[1]1-10月实际发生'!$D$49</f>
        <v>3.4607620000000003</v>
      </c>
      <c r="F44" s="19">
        <f t="shared" si="0"/>
        <v>-0.53856506666666659</v>
      </c>
      <c r="G44" s="19">
        <f t="shared" si="1"/>
        <v>0.38452911111111115</v>
      </c>
      <c r="H44" s="18">
        <f>'[1]1-10指标'!D49</f>
        <v>0</v>
      </c>
      <c r="I44" s="20">
        <f>'[1]1-10月实际发生'!E49</f>
        <v>0.26338999999999996</v>
      </c>
      <c r="J44" s="21"/>
      <c r="K44" s="18">
        <f>'[1]1-10指标'!E49</f>
        <v>0</v>
      </c>
      <c r="L44" s="20">
        <f>'[1]1-10月实际发生'!F49</f>
        <v>0.23002000000000003</v>
      </c>
      <c r="M44" s="21"/>
      <c r="N44" s="18">
        <f>'[1]1-10指标'!F49</f>
        <v>0</v>
      </c>
      <c r="O44" s="20">
        <f>'[1]1-10月实际发生'!G49</f>
        <v>0.24096999999999999</v>
      </c>
      <c r="P44" s="21"/>
      <c r="Q44" s="18">
        <f>'[1]1-10指标'!G49</f>
        <v>0</v>
      </c>
      <c r="R44" s="20">
        <f>'[1]1-10月实际发生'!H49</f>
        <v>0.17794000000000001</v>
      </c>
      <c r="S44" s="21"/>
      <c r="T44" s="18">
        <f>'[1]1-10指标'!H49</f>
        <v>0</v>
      </c>
      <c r="U44" s="20">
        <f>'[1]1-10月实际发生'!I49</f>
        <v>0.19062000000000001</v>
      </c>
      <c r="V44" s="21"/>
      <c r="W44" s="18">
        <f>'[1]1-10指标'!I49</f>
        <v>0</v>
      </c>
      <c r="X44" s="20">
        <f>'[1]1-10月实际发生'!J49</f>
        <v>0.24332400000000001</v>
      </c>
      <c r="Y44" s="21"/>
      <c r="Z44" s="18">
        <f>'[1]1-10指标'!J49</f>
        <v>0</v>
      </c>
      <c r="AA44" s="20">
        <f>'[1]1-10月实际发生'!K49</f>
        <v>0.16408600000000001</v>
      </c>
      <c r="AB44" s="21"/>
      <c r="AC44" s="18">
        <f>'[1]1-10指标'!K49</f>
        <v>0</v>
      </c>
      <c r="AD44" s="20">
        <f>'[1]1-10月实际发生'!L49</f>
        <v>0.22317000000000001</v>
      </c>
      <c r="AE44" s="21"/>
      <c r="AF44" s="18">
        <f>'[1]1-10指标'!L49</f>
        <v>0</v>
      </c>
      <c r="AG44" s="20">
        <f>'[1]1-10月实际发生'!M49</f>
        <v>0.26509499999999997</v>
      </c>
      <c r="AH44" s="21"/>
      <c r="AI44" s="18">
        <f>'[1]1-10指标'!M49</f>
        <v>0</v>
      </c>
      <c r="AJ44" s="20">
        <f>'[1]1-10月实际发生'!N49</f>
        <v>0.206645</v>
      </c>
      <c r="AK44" s="21"/>
      <c r="AL44" s="18">
        <f>'[1]1-10指标'!N49</f>
        <v>0</v>
      </c>
      <c r="AM44" s="20">
        <f>'[1]1-10月实际发生'!O49</f>
        <v>0.20035999999999995</v>
      </c>
      <c r="AN44" s="21"/>
      <c r="AO44" s="18">
        <f>'[1]1-10指标'!O49</f>
        <v>0</v>
      </c>
      <c r="AP44" s="20">
        <f>'[1]1-10月实际发生'!P49</f>
        <v>8.8489999999999985E-2</v>
      </c>
      <c r="AQ44" s="21"/>
      <c r="AR44" s="18">
        <f>'[1]1-10指标'!P49</f>
        <v>7.5</v>
      </c>
      <c r="AS44" s="20">
        <f>'[1]1-10月实际发生'!Q49</f>
        <v>0.65900199999999998</v>
      </c>
      <c r="AT44" s="21">
        <f t="shared" si="12"/>
        <v>8.7866933333333327E-2</v>
      </c>
      <c r="AU44" s="18">
        <f>'[1]1-10指标'!Q49</f>
        <v>0</v>
      </c>
      <c r="AV44" s="20">
        <f>'[1]1-10月实际发生'!R49</f>
        <v>9.9739999999999995E-2</v>
      </c>
      <c r="AW44" s="21"/>
      <c r="AX44" s="18">
        <f>'[1]1-10指标'!R49</f>
        <v>0</v>
      </c>
      <c r="AY44" s="20">
        <f>'[1]1-10月实际发生'!S49</f>
        <v>8.1100000000000005E-2</v>
      </c>
      <c r="AZ44" s="21"/>
      <c r="BA44" s="18">
        <f>'[1]1-10指标'!S49</f>
        <v>0</v>
      </c>
      <c r="BB44" s="20">
        <f>'[1]1-10月实际发生'!T49</f>
        <v>0.12681000000000001</v>
      </c>
      <c r="BC44" s="21"/>
      <c r="BD44" s="18">
        <f>'[1]1-10指标'!T49</f>
        <v>0</v>
      </c>
      <c r="BE44" s="22" t="s">
        <v>91</v>
      </c>
    </row>
    <row r="45" spans="1:57" ht="14.25" customHeight="1" x14ac:dyDescent="0.15">
      <c r="A45" s="62" t="s">
        <v>109</v>
      </c>
      <c r="B45" s="32" t="s">
        <v>55</v>
      </c>
      <c r="C45" s="17">
        <v>15</v>
      </c>
      <c r="D45" s="16">
        <f>'[1]1-10指标'!$C$51</f>
        <v>12.5</v>
      </c>
      <c r="E45" s="18">
        <f>'[1]1-10月实际发生'!$D$51+'[1]1-10月实际发生'!$D$52</f>
        <v>7.8920409999999999</v>
      </c>
      <c r="F45" s="19"/>
      <c r="G45" s="19"/>
      <c r="H45" s="18">
        <f>'[1]1-10指标'!D51</f>
        <v>0</v>
      </c>
      <c r="I45" s="20">
        <f>'[1]1-10月实际发生'!E51</f>
        <v>0</v>
      </c>
      <c r="J45" s="21"/>
      <c r="K45" s="18">
        <f>'[1]1-10指标'!E51</f>
        <v>0</v>
      </c>
      <c r="L45" s="20">
        <f>'[1]1-10月实际发生'!F51</f>
        <v>0</v>
      </c>
      <c r="M45" s="21"/>
      <c r="N45" s="18">
        <f>'[1]1-10指标'!F51</f>
        <v>0</v>
      </c>
      <c r="O45" s="20">
        <f>'[1]1-10月实际发生'!G51</f>
        <v>0</v>
      </c>
      <c r="P45" s="21"/>
      <c r="Q45" s="18">
        <f>'[1]1-10指标'!G51</f>
        <v>0</v>
      </c>
      <c r="R45" s="20">
        <f>'[1]1-10月实际发生'!H51</f>
        <v>0</v>
      </c>
      <c r="S45" s="21"/>
      <c r="T45" s="18">
        <f>'[1]1-10指标'!H51</f>
        <v>0</v>
      </c>
      <c r="U45" s="20">
        <f>'[1]1-10月实际发生'!I51</f>
        <v>0</v>
      </c>
      <c r="V45" s="21"/>
      <c r="W45" s="18">
        <f>'[1]1-10指标'!I51</f>
        <v>0</v>
      </c>
      <c r="X45" s="20">
        <f>'[1]1-10月实际发生'!J51</f>
        <v>0</v>
      </c>
      <c r="Y45" s="21"/>
      <c r="Z45" s="18">
        <f>'[1]1-10指标'!J51</f>
        <v>0</v>
      </c>
      <c r="AA45" s="20">
        <f>'[1]1-10月实际发生'!K51</f>
        <v>0</v>
      </c>
      <c r="AB45" s="21"/>
      <c r="AC45" s="18">
        <f>'[1]1-10指标'!K51</f>
        <v>0</v>
      </c>
      <c r="AD45" s="20">
        <f>'[1]1-10月实际发生'!L51</f>
        <v>0</v>
      </c>
      <c r="AE45" s="21"/>
      <c r="AF45" s="18">
        <f>'[1]1-10指标'!L51</f>
        <v>0</v>
      </c>
      <c r="AG45" s="20">
        <f>'[1]1-10月实际发生'!M51</f>
        <v>0</v>
      </c>
      <c r="AH45" s="21"/>
      <c r="AI45" s="18">
        <f>'[1]1-10指标'!M51</f>
        <v>0</v>
      </c>
      <c r="AJ45" s="20">
        <f>'[1]1-10月实际发生'!N51</f>
        <v>0</v>
      </c>
      <c r="AK45" s="21"/>
      <c r="AL45" s="18">
        <f>'[1]1-10指标'!N51</f>
        <v>0</v>
      </c>
      <c r="AM45" s="20">
        <f>'[1]1-10月实际发生'!O51</f>
        <v>0</v>
      </c>
      <c r="AN45" s="21"/>
      <c r="AO45" s="18">
        <f>'[1]1-10指标'!O51</f>
        <v>0</v>
      </c>
      <c r="AP45" s="20">
        <f>'[1]1-10月实际发生'!P51</f>
        <v>0</v>
      </c>
      <c r="AQ45" s="21"/>
      <c r="AR45" s="18">
        <f>'[1]1-10指标'!P51</f>
        <v>0</v>
      </c>
      <c r="AS45" s="20">
        <f>'[1]1-10月实际发生'!Q51</f>
        <v>0</v>
      </c>
      <c r="AT45" s="21"/>
      <c r="AU45" s="18">
        <f>'[1]1-10指标'!Q51</f>
        <v>0</v>
      </c>
      <c r="AV45" s="20">
        <f>'[1]1-10月实际发生'!R51</f>
        <v>0</v>
      </c>
      <c r="AW45" s="21"/>
      <c r="AX45" s="18">
        <f>'[1]1-10指标'!R51</f>
        <v>12.5</v>
      </c>
      <c r="AY45" s="20">
        <f>E45</f>
        <v>7.8920409999999999</v>
      </c>
      <c r="AZ45" s="21">
        <f t="shared" si="16"/>
        <v>0.63136327999999997</v>
      </c>
      <c r="BA45" s="18">
        <f>'[1]1-10指标'!S51</f>
        <v>0</v>
      </c>
      <c r="BB45" s="20">
        <f>'[1]1-10月实际发生'!T51</f>
        <v>0</v>
      </c>
      <c r="BC45" s="21"/>
      <c r="BD45" s="18">
        <f>'[1]1-10指标'!T51</f>
        <v>0</v>
      </c>
      <c r="BE45" s="22" t="s">
        <v>91</v>
      </c>
    </row>
    <row r="46" spans="1:57" ht="14.25" customHeight="1" x14ac:dyDescent="0.15">
      <c r="A46" s="62"/>
      <c r="B46" s="32" t="s">
        <v>110</v>
      </c>
      <c r="C46" s="17">
        <v>10</v>
      </c>
      <c r="D46" s="16">
        <f>'[1]1-10指标'!$C$53</f>
        <v>8.3333333333333321</v>
      </c>
      <c r="E46" s="18">
        <f>'[1]1季度实际发生'!D45+[1]二季度实际发生汇总!D45</f>
        <v>0</v>
      </c>
      <c r="F46" s="19"/>
      <c r="G46" s="19"/>
      <c r="H46" s="18">
        <f>'[1]1-10指标'!D53</f>
        <v>0</v>
      </c>
      <c r="I46" s="20">
        <f>'[1]1-10月实际发生'!E53</f>
        <v>0</v>
      </c>
      <c r="J46" s="21"/>
      <c r="K46" s="18">
        <f>'[1]1-10指标'!E53</f>
        <v>0</v>
      </c>
      <c r="L46" s="20">
        <f>'[1]1-10月实际发生'!F53</f>
        <v>0</v>
      </c>
      <c r="M46" s="21"/>
      <c r="N46" s="18">
        <f>'[1]1-10指标'!F53</f>
        <v>0</v>
      </c>
      <c r="O46" s="20">
        <f>'[1]1-10月实际发生'!G53</f>
        <v>0</v>
      </c>
      <c r="P46" s="21"/>
      <c r="Q46" s="18">
        <f>'[1]1-10指标'!G53</f>
        <v>0</v>
      </c>
      <c r="R46" s="20">
        <f>'[1]1-10月实际发生'!H53</f>
        <v>0</v>
      </c>
      <c r="S46" s="21"/>
      <c r="T46" s="18">
        <f>'[1]1-10指标'!H53</f>
        <v>0</v>
      </c>
      <c r="U46" s="20">
        <f>'[1]1-10月实际发生'!I53</f>
        <v>0</v>
      </c>
      <c r="V46" s="21"/>
      <c r="W46" s="18">
        <f>'[1]1-10指标'!I53</f>
        <v>0</v>
      </c>
      <c r="X46" s="20">
        <f>'[1]1-10月实际发生'!J53</f>
        <v>0</v>
      </c>
      <c r="Y46" s="21"/>
      <c r="Z46" s="18">
        <f>'[1]1-10指标'!J53</f>
        <v>0</v>
      </c>
      <c r="AA46" s="20">
        <f>'[1]1-10月实际发生'!K53</f>
        <v>0</v>
      </c>
      <c r="AB46" s="21"/>
      <c r="AC46" s="18">
        <f>'[1]1-10指标'!K53</f>
        <v>0</v>
      </c>
      <c r="AD46" s="20">
        <f>'[1]1-10月实际发生'!L53</f>
        <v>0</v>
      </c>
      <c r="AE46" s="21"/>
      <c r="AF46" s="18">
        <f>'[1]1-10指标'!L53</f>
        <v>0</v>
      </c>
      <c r="AG46" s="20">
        <f>'[1]1-10月实际发生'!M53</f>
        <v>0</v>
      </c>
      <c r="AH46" s="21"/>
      <c r="AI46" s="18">
        <f>'[1]1-10指标'!M53</f>
        <v>0</v>
      </c>
      <c r="AJ46" s="20">
        <f>'[1]1-10月实际发生'!N53</f>
        <v>0</v>
      </c>
      <c r="AK46" s="21"/>
      <c r="AL46" s="18">
        <f>'[1]1-10指标'!N53</f>
        <v>0</v>
      </c>
      <c r="AM46" s="20">
        <f>'[1]1-10月实际发生'!O53</f>
        <v>0</v>
      </c>
      <c r="AN46" s="21"/>
      <c r="AO46" s="18">
        <f>'[1]1-10指标'!O53</f>
        <v>0</v>
      </c>
      <c r="AP46" s="20">
        <f>'[1]1-10月实际发生'!P53</f>
        <v>0</v>
      </c>
      <c r="AQ46" s="21"/>
      <c r="AR46" s="18">
        <f>'[1]1-10指标'!P53</f>
        <v>0</v>
      </c>
      <c r="AS46" s="20">
        <f>'[1]1-10月实际发生'!Q53</f>
        <v>0</v>
      </c>
      <c r="AT46" s="21"/>
      <c r="AU46" s="18">
        <f>'[1]1-10指标'!Q53</f>
        <v>0</v>
      </c>
      <c r="AV46" s="20">
        <f>'[1]1-10月实际发生'!R53</f>
        <v>0</v>
      </c>
      <c r="AW46" s="21"/>
      <c r="AX46" s="18">
        <f>'[1]1-10指标'!R53</f>
        <v>8.3333333333333321</v>
      </c>
      <c r="AY46" s="20">
        <f>'[1]1-10月实际发生'!S53</f>
        <v>0</v>
      </c>
      <c r="AZ46" s="21">
        <f t="shared" si="16"/>
        <v>0</v>
      </c>
      <c r="BA46" s="18">
        <f>'[1]1-10指标'!S53</f>
        <v>0</v>
      </c>
      <c r="BB46" s="20">
        <f>'[1]1-10月实际发生'!T53</f>
        <v>0</v>
      </c>
      <c r="BC46" s="21"/>
      <c r="BD46" s="18">
        <f>'[1]1-10指标'!T53</f>
        <v>0</v>
      </c>
      <c r="BE46" s="22" t="s">
        <v>91</v>
      </c>
    </row>
    <row r="47" spans="1:57" ht="14.25" customHeight="1" x14ac:dyDescent="0.15">
      <c r="A47" s="62" t="s">
        <v>57</v>
      </c>
      <c r="B47" s="32" t="s">
        <v>58</v>
      </c>
      <c r="C47" s="17">
        <v>1</v>
      </c>
      <c r="D47" s="16">
        <f>'[1]1-10指标'!$C$54</f>
        <v>0.83333333333333337</v>
      </c>
      <c r="E47" s="18">
        <f>'[1]1-10月实际发生'!$D$54</f>
        <v>48.622457999999995</v>
      </c>
      <c r="F47" s="19"/>
      <c r="G47" s="19"/>
      <c r="H47" s="18">
        <f>'[1]1-10指标'!D54</f>
        <v>0</v>
      </c>
      <c r="I47" s="20">
        <f>'[1]1-10月实际发生'!E53</f>
        <v>0</v>
      </c>
      <c r="J47" s="21"/>
      <c r="K47" s="18">
        <f>'[1]1-10指标'!E54</f>
        <v>0</v>
      </c>
      <c r="L47" s="20">
        <f>'[1]1-10月实际发生'!F53</f>
        <v>0</v>
      </c>
      <c r="M47" s="21"/>
      <c r="N47" s="18">
        <f>'[1]1-10指标'!F54</f>
        <v>0</v>
      </c>
      <c r="O47" s="20">
        <f>'[1]1-10月实际发生'!G53</f>
        <v>0</v>
      </c>
      <c r="P47" s="21"/>
      <c r="Q47" s="18">
        <f>'[1]1-10指标'!G54</f>
        <v>0</v>
      </c>
      <c r="R47" s="20">
        <f>'[1]1-10月实际发生'!H53</f>
        <v>0</v>
      </c>
      <c r="S47" s="21"/>
      <c r="T47" s="18">
        <f>'[1]1-10指标'!H54</f>
        <v>0</v>
      </c>
      <c r="U47" s="20">
        <f>'[1]1-10月实际发生'!I53</f>
        <v>0</v>
      </c>
      <c r="V47" s="21"/>
      <c r="W47" s="18">
        <f>'[1]1-10指标'!I54</f>
        <v>0</v>
      </c>
      <c r="X47" s="20">
        <f>'[1]1-10月实际发生'!J53</f>
        <v>0</v>
      </c>
      <c r="Y47" s="21"/>
      <c r="Z47" s="18">
        <f>'[1]1-10指标'!J54</f>
        <v>0</v>
      </c>
      <c r="AA47" s="20">
        <f>'[1]1-10月实际发生'!K53</f>
        <v>0</v>
      </c>
      <c r="AB47" s="21"/>
      <c r="AC47" s="18">
        <f>'[1]1-10指标'!K54</f>
        <v>0</v>
      </c>
      <c r="AD47" s="20">
        <f>'[1]1-10月实际发生'!L53</f>
        <v>0</v>
      </c>
      <c r="AE47" s="21"/>
      <c r="AF47" s="18">
        <f>'[1]1-10指标'!L54</f>
        <v>0</v>
      </c>
      <c r="AG47" s="20">
        <f>'[1]1-10月实际发生'!M53</f>
        <v>0</v>
      </c>
      <c r="AH47" s="21"/>
      <c r="AI47" s="18">
        <f>'[1]1-10指标'!M54</f>
        <v>0</v>
      </c>
      <c r="AJ47" s="20">
        <f>'[1]1-10月实际发生'!N53</f>
        <v>0</v>
      </c>
      <c r="AK47" s="21"/>
      <c r="AL47" s="18">
        <f>'[1]1-10指标'!N54</f>
        <v>0</v>
      </c>
      <c r="AM47" s="20">
        <f>'[1]1-10月实际发生'!O53</f>
        <v>0</v>
      </c>
      <c r="AN47" s="21"/>
      <c r="AO47" s="18">
        <f>'[1]1-10指标'!O54</f>
        <v>0</v>
      </c>
      <c r="AP47" s="20">
        <f>'[1]1-10月实际发生'!P53</f>
        <v>0</v>
      </c>
      <c r="AQ47" s="21"/>
      <c r="AR47" s="18">
        <f>'[1]1-10指标'!P54</f>
        <v>0</v>
      </c>
      <c r="AS47" s="20">
        <f>'[1]1-10月实际发生'!Q53</f>
        <v>0</v>
      </c>
      <c r="AT47" s="21"/>
      <c r="AU47" s="18">
        <f>'[1]1-10指标'!Q54</f>
        <v>0.83333333333333337</v>
      </c>
      <c r="AV47" s="20">
        <f>'[1]1-10月实际发生'!R53</f>
        <v>0</v>
      </c>
      <c r="AW47" s="21">
        <f t="shared" si="15"/>
        <v>0</v>
      </c>
      <c r="AX47" s="18">
        <f>'[1]1-10指标'!R54</f>
        <v>0</v>
      </c>
      <c r="AY47" s="20">
        <f>'[1]1-10月实际发生'!S53</f>
        <v>0</v>
      </c>
      <c r="AZ47" s="21"/>
      <c r="BA47" s="18">
        <f>'[1]1-10指标'!S54</f>
        <v>0</v>
      </c>
      <c r="BB47" s="20">
        <f>'[1]1-10月实际发生'!T53</f>
        <v>0</v>
      </c>
      <c r="BC47" s="21"/>
      <c r="BD47" s="18">
        <f>'[1]1-10指标'!T54</f>
        <v>0</v>
      </c>
      <c r="BE47" s="22" t="s">
        <v>91</v>
      </c>
    </row>
    <row r="48" spans="1:57" ht="14.25" customHeight="1" x14ac:dyDescent="0.15">
      <c r="A48" s="62"/>
      <c r="B48" s="32" t="s">
        <v>111</v>
      </c>
      <c r="C48" s="17">
        <v>0.5</v>
      </c>
      <c r="D48" s="16">
        <f>'[1]1-10指标'!$C$55</f>
        <v>0.41666666666666669</v>
      </c>
      <c r="E48" s="18">
        <f>'[1]1-10月实际发生'!$D$55</f>
        <v>0.22422500000000001</v>
      </c>
      <c r="F48" s="19"/>
      <c r="G48" s="19"/>
      <c r="H48" s="18">
        <f>'[1]1-10指标'!D55</f>
        <v>0</v>
      </c>
      <c r="I48" s="20">
        <f>'[1]1-10月实际发生'!E55</f>
        <v>0</v>
      </c>
      <c r="J48" s="21"/>
      <c r="K48" s="18">
        <f>'[1]1-10指标'!E55</f>
        <v>0</v>
      </c>
      <c r="L48" s="20">
        <f>'[1]1-10月实际发生'!F55</f>
        <v>0</v>
      </c>
      <c r="M48" s="21"/>
      <c r="N48" s="18">
        <f>'[1]1-10指标'!F55</f>
        <v>0</v>
      </c>
      <c r="O48" s="20">
        <f>'[1]1-10月实际发生'!G55</f>
        <v>0</v>
      </c>
      <c r="P48" s="21"/>
      <c r="Q48" s="18">
        <f>'[1]1-10指标'!G55</f>
        <v>0</v>
      </c>
      <c r="R48" s="20">
        <f>'[1]1-10月实际发生'!H55</f>
        <v>0</v>
      </c>
      <c r="S48" s="21"/>
      <c r="T48" s="18">
        <f>'[1]1-10指标'!H55</f>
        <v>0</v>
      </c>
      <c r="U48" s="20">
        <f>'[1]1-10月实际发生'!I55</f>
        <v>0</v>
      </c>
      <c r="V48" s="21"/>
      <c r="W48" s="18">
        <f>'[1]1-10指标'!I55</f>
        <v>0</v>
      </c>
      <c r="X48" s="20">
        <f>'[1]1-10月实际发生'!J55</f>
        <v>0</v>
      </c>
      <c r="Y48" s="21"/>
      <c r="Z48" s="18">
        <f>'[1]1-10指标'!J55</f>
        <v>0</v>
      </c>
      <c r="AA48" s="20">
        <f>'[1]1-10月实际发生'!K55</f>
        <v>0</v>
      </c>
      <c r="AB48" s="21"/>
      <c r="AC48" s="18">
        <f>'[1]1-10指标'!K55</f>
        <v>0</v>
      </c>
      <c r="AD48" s="20">
        <f>'[1]1-10月实际发生'!L55</f>
        <v>0</v>
      </c>
      <c r="AE48" s="21"/>
      <c r="AF48" s="18">
        <f>'[1]1-10指标'!L55</f>
        <v>0</v>
      </c>
      <c r="AG48" s="20">
        <f>'[1]1-10月实际发生'!M55</f>
        <v>0</v>
      </c>
      <c r="AH48" s="21"/>
      <c r="AI48" s="18">
        <f>'[1]1-10指标'!M55</f>
        <v>0</v>
      </c>
      <c r="AJ48" s="20">
        <f>'[1]1-10月实际发生'!N55</f>
        <v>0</v>
      </c>
      <c r="AK48" s="21"/>
      <c r="AL48" s="18">
        <f>'[1]1-10指标'!N55</f>
        <v>0</v>
      </c>
      <c r="AM48" s="20">
        <f>'[1]1-10月实际发生'!O55</f>
        <v>0</v>
      </c>
      <c r="AN48" s="21"/>
      <c r="AO48" s="18">
        <f>'[1]1-10指标'!O55</f>
        <v>0</v>
      </c>
      <c r="AP48" s="20">
        <f>'[1]1-10月实际发生'!P55</f>
        <v>0</v>
      </c>
      <c r="AQ48" s="21"/>
      <c r="AR48" s="18">
        <f>'[1]1-10指标'!P55</f>
        <v>0</v>
      </c>
      <c r="AS48" s="20">
        <f>'[1]1-10月实际发生'!Q55</f>
        <v>0</v>
      </c>
      <c r="AT48" s="21"/>
      <c r="AU48" s="18">
        <f>'[1]1-10指标'!Q55</f>
        <v>0.41666666666666669</v>
      </c>
      <c r="AV48" s="20">
        <f>'[1]1-10月实际发生'!R55</f>
        <v>0.22422500000000001</v>
      </c>
      <c r="AW48" s="21">
        <f t="shared" si="15"/>
        <v>0.53813999999999995</v>
      </c>
      <c r="AX48" s="18">
        <f>'[1]1-10指标'!R55</f>
        <v>0</v>
      </c>
      <c r="AY48" s="20">
        <f>'[1]1-10月实际发生'!S55</f>
        <v>0</v>
      </c>
      <c r="AZ48" s="21"/>
      <c r="BA48" s="18">
        <f>'[1]1-10指标'!S55</f>
        <v>0</v>
      </c>
      <c r="BB48" s="20">
        <f>'[1]1-10月实际发生'!T55</f>
        <v>0</v>
      </c>
      <c r="BC48" s="21"/>
      <c r="BD48" s="18">
        <f>'[1]1-10指标'!T55</f>
        <v>0</v>
      </c>
      <c r="BE48" s="22" t="s">
        <v>91</v>
      </c>
    </row>
    <row r="49" spans="1:57" ht="14.25" customHeight="1" x14ac:dyDescent="0.15">
      <c r="A49" s="62"/>
      <c r="B49" s="32" t="s">
        <v>60</v>
      </c>
      <c r="C49" s="17">
        <v>1</v>
      </c>
      <c r="D49" s="16">
        <f>'[1]1-10指标'!$C$56</f>
        <v>0.83333333333333337</v>
      </c>
      <c r="E49" s="18">
        <f>'[1]1-10月实际发生'!$D$56</f>
        <v>0.59428299999999989</v>
      </c>
      <c r="F49" s="19">
        <f t="shared" si="0"/>
        <v>-0.28686040000000018</v>
      </c>
      <c r="G49" s="19">
        <f t="shared" si="1"/>
        <v>0.59428299999999989</v>
      </c>
      <c r="H49" s="18">
        <f>'[1]1-10指标'!D56</f>
        <v>0</v>
      </c>
      <c r="I49" s="20">
        <f>'[1]1-10月实际发生'!E56</f>
        <v>0</v>
      </c>
      <c r="J49" s="21"/>
      <c r="K49" s="18">
        <f>'[1]1-10指标'!E56</f>
        <v>0</v>
      </c>
      <c r="L49" s="20">
        <f>'[1]1-10月实际发生'!F56</f>
        <v>0</v>
      </c>
      <c r="M49" s="21"/>
      <c r="N49" s="18">
        <f>'[1]1-10指标'!F56</f>
        <v>0</v>
      </c>
      <c r="O49" s="20">
        <f>'[1]1-10月实际发生'!G56</f>
        <v>0</v>
      </c>
      <c r="P49" s="21"/>
      <c r="Q49" s="18">
        <f>'[1]1-10指标'!G56</f>
        <v>0</v>
      </c>
      <c r="R49" s="20">
        <f>'[1]1-10月实际发生'!H56</f>
        <v>0</v>
      </c>
      <c r="S49" s="21"/>
      <c r="T49" s="18">
        <f>'[1]1-10指标'!H56</f>
        <v>0</v>
      </c>
      <c r="U49" s="20">
        <f>'[1]1-10月实际发生'!I56</f>
        <v>0</v>
      </c>
      <c r="V49" s="21"/>
      <c r="W49" s="18">
        <f>'[1]1-10指标'!I56</f>
        <v>0</v>
      </c>
      <c r="X49" s="20">
        <f>'[1]1-10月实际发生'!J56</f>
        <v>0</v>
      </c>
      <c r="Y49" s="21"/>
      <c r="Z49" s="18">
        <f>'[1]1-10指标'!J56</f>
        <v>0</v>
      </c>
      <c r="AA49" s="20">
        <f>'[1]1-10月实际发生'!K56</f>
        <v>0</v>
      </c>
      <c r="AB49" s="21"/>
      <c r="AC49" s="18">
        <f>'[1]1-10指标'!K56</f>
        <v>0</v>
      </c>
      <c r="AD49" s="20">
        <f>'[1]1-10月实际发生'!L56</f>
        <v>0</v>
      </c>
      <c r="AE49" s="21"/>
      <c r="AF49" s="18">
        <f>'[1]1-10指标'!L56</f>
        <v>0</v>
      </c>
      <c r="AG49" s="20">
        <f>'[1]1-10月实际发生'!M56</f>
        <v>0</v>
      </c>
      <c r="AH49" s="21"/>
      <c r="AI49" s="18">
        <f>'[1]1-10指标'!M56</f>
        <v>0</v>
      </c>
      <c r="AJ49" s="20">
        <f>'[1]1-10月实际发生'!N56</f>
        <v>0</v>
      </c>
      <c r="AK49" s="21"/>
      <c r="AL49" s="18">
        <f>'[1]1-10指标'!N56</f>
        <v>0</v>
      </c>
      <c r="AM49" s="20">
        <f>'[1]1-10月实际发生'!O56</f>
        <v>0</v>
      </c>
      <c r="AN49" s="21"/>
      <c r="AO49" s="18">
        <f>'[1]1-10指标'!O56</f>
        <v>0</v>
      </c>
      <c r="AP49" s="20">
        <f>'[1]1-10月实际发生'!P56</f>
        <v>0</v>
      </c>
      <c r="AQ49" s="21"/>
      <c r="AR49" s="18">
        <f>'[1]1-10指标'!P56</f>
        <v>0</v>
      </c>
      <c r="AS49" s="20">
        <f>'[1]1-10月实际发生'!Q56</f>
        <v>8.3830000000000002E-2</v>
      </c>
      <c r="AT49" s="21"/>
      <c r="AU49" s="18">
        <f>'[1]1-10指标'!Q56</f>
        <v>0.83333333333333337</v>
      </c>
      <c r="AV49" s="20">
        <f>'[1]1-10月实际发生'!R56</f>
        <v>0.51045299999999993</v>
      </c>
      <c r="AW49" s="21">
        <f t="shared" si="15"/>
        <v>0.61254359999999985</v>
      </c>
      <c r="AX49" s="18">
        <f>'[1]1-10指标'!R56</f>
        <v>0</v>
      </c>
      <c r="AY49" s="20">
        <f>'[1]1-10月实际发生'!S56</f>
        <v>0</v>
      </c>
      <c r="AZ49" s="21"/>
      <c r="BA49" s="18">
        <f>'[1]1-10指标'!S56</f>
        <v>0</v>
      </c>
      <c r="BB49" s="20">
        <f>'[1]1-10月实际发生'!T56</f>
        <v>0</v>
      </c>
      <c r="BC49" s="21"/>
      <c r="BD49" s="18">
        <f>'[1]1-10指标'!T56</f>
        <v>0</v>
      </c>
      <c r="BE49" s="22" t="s">
        <v>91</v>
      </c>
    </row>
    <row r="50" spans="1:57" ht="14.25" customHeight="1" x14ac:dyDescent="0.15">
      <c r="A50" s="61" t="s">
        <v>112</v>
      </c>
      <c r="B50" s="32" t="s">
        <v>113</v>
      </c>
      <c r="C50" s="17">
        <v>2</v>
      </c>
      <c r="D50" s="16">
        <f>'[1]1-10指标'!$C$58</f>
        <v>1.6666666666666665</v>
      </c>
      <c r="E50" s="18">
        <f>'[1]1-10月实际发生'!$D$58</f>
        <v>0.933064</v>
      </c>
      <c r="F50" s="19">
        <f t="shared" si="0"/>
        <v>-0.44016159999999993</v>
      </c>
      <c r="G50" s="19">
        <f t="shared" si="1"/>
        <v>0.466532</v>
      </c>
      <c r="H50" s="18">
        <f>'[1]1-10指标'!D58</f>
        <v>0</v>
      </c>
      <c r="I50" s="20">
        <f>'[1]1-10月实际发生'!E58</f>
        <v>0</v>
      </c>
      <c r="J50" s="21"/>
      <c r="K50" s="18">
        <f>'[1]1-10指标'!E58</f>
        <v>0</v>
      </c>
      <c r="L50" s="20">
        <f>'[1]1-10月实际发生'!F58</f>
        <v>0</v>
      </c>
      <c r="M50" s="21"/>
      <c r="N50" s="18">
        <f>'[1]1-10指标'!F58</f>
        <v>0</v>
      </c>
      <c r="O50" s="20">
        <f>'[1]1-10月实际发生'!G58</f>
        <v>0</v>
      </c>
      <c r="P50" s="21"/>
      <c r="Q50" s="18">
        <f>'[1]1-10指标'!G58</f>
        <v>0</v>
      </c>
      <c r="R50" s="20">
        <f>'[1]1-10月实际发生'!H58</f>
        <v>0</v>
      </c>
      <c r="S50" s="21"/>
      <c r="T50" s="18">
        <f>'[1]1-10指标'!H58</f>
        <v>0</v>
      </c>
      <c r="U50" s="20">
        <f>'[1]1-10月实际发生'!I58</f>
        <v>0</v>
      </c>
      <c r="V50" s="21"/>
      <c r="W50" s="18">
        <f>'[1]1-10指标'!I58</f>
        <v>0</v>
      </c>
      <c r="X50" s="20">
        <f>'[1]1-10月实际发生'!J58</f>
        <v>0</v>
      </c>
      <c r="Y50" s="21"/>
      <c r="Z50" s="18">
        <f>'[1]1-10指标'!J58</f>
        <v>0.71666666666666667</v>
      </c>
      <c r="AA50" s="20">
        <f>'[1]1-10月实际发生'!K58</f>
        <v>0</v>
      </c>
      <c r="AB50" s="21">
        <v>0</v>
      </c>
      <c r="AC50" s="18">
        <f>'[1]1-10指标'!K58</f>
        <v>0</v>
      </c>
      <c r="AD50" s="20">
        <f>'[1]1-10月实际发生'!L58</f>
        <v>0</v>
      </c>
      <c r="AE50" s="21"/>
      <c r="AF50" s="18">
        <f>'[1]1-10指标'!L58</f>
        <v>0</v>
      </c>
      <c r="AG50" s="20">
        <f>'[1]1-10月实际发生'!M58</f>
        <v>0</v>
      </c>
      <c r="AH50" s="21"/>
      <c r="AI50" s="18">
        <f>'[1]1-10指标'!M58</f>
        <v>0</v>
      </c>
      <c r="AJ50" s="20">
        <f>'[1]1-10月实际发生'!N58</f>
        <v>0</v>
      </c>
      <c r="AK50" s="21"/>
      <c r="AL50" s="18">
        <f>'[1]1-10指标'!N58</f>
        <v>0.95</v>
      </c>
      <c r="AM50" s="20">
        <f>'[1]1-10月实际发生'!O58</f>
        <v>0.933064</v>
      </c>
      <c r="AN50" s="21">
        <f t="shared" si="14"/>
        <v>0.98217263157894741</v>
      </c>
      <c r="AO50" s="18">
        <f>'[1]1-10指标'!O58</f>
        <v>0</v>
      </c>
      <c r="AP50" s="20">
        <f>'[1]1-10月实际发生'!P58</f>
        <v>0</v>
      </c>
      <c r="AQ50" s="21"/>
      <c r="AR50" s="18">
        <f>'[1]1-10指标'!P58</f>
        <v>0</v>
      </c>
      <c r="AS50" s="20">
        <f>'[1]1-10月实际发生'!Q58</f>
        <v>0</v>
      </c>
      <c r="AT50" s="21"/>
      <c r="AU50" s="18">
        <f>'[1]1-10指标'!Q58</f>
        <v>0</v>
      </c>
      <c r="AV50" s="20">
        <f>'[1]1-10月实际发生'!R58</f>
        <v>0</v>
      </c>
      <c r="AW50" s="21"/>
      <c r="AX50" s="18">
        <f>'[1]1-10指标'!R58</f>
        <v>0</v>
      </c>
      <c r="AY50" s="20">
        <f>'[1]1-10月实际发生'!S58</f>
        <v>0</v>
      </c>
      <c r="AZ50" s="21"/>
      <c r="BA50" s="18">
        <f>'[1]1-10指标'!S58</f>
        <v>0</v>
      </c>
      <c r="BB50" s="20">
        <f>'[1]1-10月实际发生'!T58</f>
        <v>0</v>
      </c>
      <c r="BC50" s="21"/>
      <c r="BD50" s="18">
        <f>'[1]1-10指标'!T58</f>
        <v>0</v>
      </c>
      <c r="BE50" s="22" t="s">
        <v>91</v>
      </c>
    </row>
    <row r="51" spans="1:57" s="35" customFormat="1" ht="24" customHeight="1" x14ac:dyDescent="0.15">
      <c r="A51" s="61"/>
      <c r="B51" s="37" t="s">
        <v>63</v>
      </c>
      <c r="C51" s="24">
        <v>26.5</v>
      </c>
      <c r="D51" s="16">
        <f>'[1]1-10指标'!$C$59</f>
        <v>22.083333333333332</v>
      </c>
      <c r="E51" s="18">
        <f>'[1]1-10月实际发生'!$D$59</f>
        <v>16.122546557264954</v>
      </c>
      <c r="F51" s="19">
        <f t="shared" si="0"/>
        <v>-0.26992242004837941</v>
      </c>
      <c r="G51" s="19">
        <f t="shared" si="1"/>
        <v>0.60839798329301709</v>
      </c>
      <c r="H51" s="18">
        <f>'[1]1-10指标'!D59</f>
        <v>0</v>
      </c>
      <c r="I51" s="20">
        <f>'[1]1-10月实际发生'!E59</f>
        <v>0</v>
      </c>
      <c r="J51" s="21"/>
      <c r="K51" s="18">
        <f>'[1]1-10指标'!E59</f>
        <v>0</v>
      </c>
      <c r="L51" s="20">
        <f>'[1]1-10月实际发生'!F59</f>
        <v>0</v>
      </c>
      <c r="M51" s="21"/>
      <c r="N51" s="18">
        <f>'[1]1-10指标'!F59</f>
        <v>0</v>
      </c>
      <c r="O51" s="20">
        <f>'[1]1-10月实际发生'!G59</f>
        <v>0</v>
      </c>
      <c r="P51" s="21"/>
      <c r="Q51" s="18">
        <f>'[1]1-10指标'!G59</f>
        <v>0</v>
      </c>
      <c r="R51" s="20">
        <f>'[1]1-10月实际发生'!H59</f>
        <v>0</v>
      </c>
      <c r="S51" s="21"/>
      <c r="T51" s="18">
        <f>'[1]1-10指标'!H59</f>
        <v>0</v>
      </c>
      <c r="U51" s="20">
        <f>'[1]1-10月实际发生'!I59</f>
        <v>0</v>
      </c>
      <c r="V51" s="21"/>
      <c r="W51" s="18">
        <f>'[1]1-10指标'!I59</f>
        <v>0</v>
      </c>
      <c r="X51" s="20">
        <f>'[1]1-10月实际发生'!J59</f>
        <v>0</v>
      </c>
      <c r="Y51" s="21"/>
      <c r="Z51" s="18">
        <f>'[1]1-10指标'!J59</f>
        <v>0</v>
      </c>
      <c r="AA51" s="20">
        <f>'[1]1-10月实际发生'!K59</f>
        <v>3.2715392000000003</v>
      </c>
      <c r="AB51" s="21"/>
      <c r="AC51" s="18">
        <f>'[1]1-10指标'!K59</f>
        <v>0</v>
      </c>
      <c r="AD51" s="20">
        <f>'[1]1-10月实际发生'!L59</f>
        <v>4.2487823999999996</v>
      </c>
      <c r="AE51" s="21"/>
      <c r="AF51" s="18">
        <f>'[1]1-10指标'!L59</f>
        <v>0</v>
      </c>
      <c r="AG51" s="20">
        <f>'[1]1-10月实际发生'!M59</f>
        <v>7.9771269572649572</v>
      </c>
      <c r="AH51" s="21"/>
      <c r="AI51" s="18">
        <f>'[1]1-10指标'!M59</f>
        <v>0</v>
      </c>
      <c r="AJ51" s="20">
        <f>'[1]1-10月实际发生'!N59</f>
        <v>0</v>
      </c>
      <c r="AK51" s="21"/>
      <c r="AL51" s="18">
        <f>'[1]1-10指标'!N59</f>
        <v>22.083333333333332</v>
      </c>
      <c r="AM51" s="20">
        <f>'[1]1-10月实际发生'!O59</f>
        <v>0</v>
      </c>
      <c r="AN51" s="21">
        <f t="shared" si="14"/>
        <v>0</v>
      </c>
      <c r="AO51" s="18">
        <f>'[1]1-10指标'!O59</f>
        <v>0</v>
      </c>
      <c r="AP51" s="20">
        <f>'[1]1-10月实际发生'!P59</f>
        <v>5.7239999999999999E-2</v>
      </c>
      <c r="AQ51" s="21"/>
      <c r="AR51" s="18">
        <f>'[1]1-10指标'!P59</f>
        <v>0</v>
      </c>
      <c r="AS51" s="20">
        <f>'[1]1-10月实际发生'!Q59</f>
        <v>0.40176999999999996</v>
      </c>
      <c r="AT51" s="21"/>
      <c r="AU51" s="18">
        <f>'[1]1-10指标'!Q59</f>
        <v>0</v>
      </c>
      <c r="AV51" s="20">
        <f>'[1]1-10月实际发生'!R59</f>
        <v>0.1221</v>
      </c>
      <c r="AW51" s="21"/>
      <c r="AX51" s="18">
        <f>'[1]1-10指标'!R59</f>
        <v>0</v>
      </c>
      <c r="AY51" s="20">
        <f>'[1]1-10月实际发生'!S59</f>
        <v>0</v>
      </c>
      <c r="AZ51" s="21"/>
      <c r="BA51" s="18">
        <f>'[1]1-10指标'!S59</f>
        <v>0</v>
      </c>
      <c r="BB51" s="20">
        <f>'[1]1-10月实际发生'!T59</f>
        <v>4.3987999999999999E-2</v>
      </c>
      <c r="BC51" s="21"/>
      <c r="BD51" s="18">
        <f>'[1]1-10指标'!T59</f>
        <v>0</v>
      </c>
      <c r="BE51" s="22" t="s">
        <v>91</v>
      </c>
    </row>
    <row r="52" spans="1:57" ht="14.25" customHeight="1" x14ac:dyDescent="0.15">
      <c r="A52" s="38"/>
      <c r="B52" s="39" t="s">
        <v>114</v>
      </c>
      <c r="C52" s="40">
        <f>SUM(C5:C51)</f>
        <v>23066.7</v>
      </c>
      <c r="D52" s="40">
        <f>SUM(D5:D51)</f>
        <v>18854.211891384672</v>
      </c>
      <c r="E52" s="40">
        <f>SUM(E5:E51)</f>
        <v>17173.20975527633</v>
      </c>
      <c r="F52" s="41">
        <f>(E52-D52)/D52</f>
        <v>-8.9157910486646563E-2</v>
      </c>
      <c r="G52" s="41">
        <f>E52/C52</f>
        <v>0.7445022372197293</v>
      </c>
      <c r="H52" s="40">
        <f>SUM(H5:H51)</f>
        <v>1620.5253123028967</v>
      </c>
      <c r="I52" s="40">
        <f t="shared" ref="I52:BB52" si="18">SUM(I5:I51)</f>
        <v>1322.7137619902628</v>
      </c>
      <c r="J52" s="42">
        <f>I52/H52</f>
        <v>0.81622530172674701</v>
      </c>
      <c r="K52" s="40">
        <f>SUM(K5:K51)</f>
        <v>2478.7700647372362</v>
      </c>
      <c r="L52" s="40">
        <f t="shared" si="18"/>
        <v>1930.4588026627212</v>
      </c>
      <c r="M52" s="42">
        <f t="shared" si="3"/>
        <v>0.77879704540782435</v>
      </c>
      <c r="N52" s="40">
        <f t="shared" si="18"/>
        <v>1673.8543064349838</v>
      </c>
      <c r="O52" s="40">
        <f t="shared" si="18"/>
        <v>1294.6874418781422</v>
      </c>
      <c r="P52" s="42">
        <f t="shared" si="4"/>
        <v>0.77347678164152733</v>
      </c>
      <c r="Q52" s="40">
        <f t="shared" si="18"/>
        <v>1687.2531506918758</v>
      </c>
      <c r="R52" s="40">
        <f t="shared" si="18"/>
        <v>1665.8660695985784</v>
      </c>
      <c r="S52" s="42">
        <f t="shared" si="5"/>
        <v>0.98732431995487613</v>
      </c>
      <c r="T52" s="40">
        <f t="shared" si="18"/>
        <v>2008.9030097293276</v>
      </c>
      <c r="U52" s="40">
        <f t="shared" si="18"/>
        <v>1899.8967149143532</v>
      </c>
      <c r="V52" s="42">
        <f t="shared" si="6"/>
        <v>0.94573839837610607</v>
      </c>
      <c r="W52" s="40">
        <f t="shared" si="18"/>
        <v>403.93321929495266</v>
      </c>
      <c r="X52" s="40">
        <f t="shared" si="18"/>
        <v>324.76699095100298</v>
      </c>
      <c r="Y52" s="42">
        <f t="shared" si="7"/>
        <v>0.80401159260401811</v>
      </c>
      <c r="Z52" s="40">
        <f>SUM(Z5:Z51)</f>
        <v>559.630537936672</v>
      </c>
      <c r="AA52" s="40">
        <f>SUM(AA5:AA51)</f>
        <v>618.24474357041333</v>
      </c>
      <c r="AB52" s="42">
        <f t="shared" si="8"/>
        <v>1.1047373251821617</v>
      </c>
      <c r="AC52" s="40">
        <f t="shared" si="18"/>
        <v>2032.2527185464123</v>
      </c>
      <c r="AD52" s="40">
        <f t="shared" si="18"/>
        <v>1924.1618486159805</v>
      </c>
      <c r="AE52" s="42">
        <f t="shared" si="10"/>
        <v>0.94681228916857108</v>
      </c>
      <c r="AF52" s="40">
        <f t="shared" si="18"/>
        <v>6401.3552644807151</v>
      </c>
      <c r="AG52" s="40">
        <f t="shared" si="18"/>
        <v>5083.8113628336478</v>
      </c>
      <c r="AH52" s="42">
        <f t="shared" si="9"/>
        <v>0.79417735038738735</v>
      </c>
      <c r="AI52" s="40">
        <f t="shared" si="18"/>
        <v>232.19086712261193</v>
      </c>
      <c r="AJ52" s="40">
        <f t="shared" si="18"/>
        <v>207.36755713506722</v>
      </c>
      <c r="AK52" s="42">
        <f t="shared" si="13"/>
        <v>0.89309092861763428</v>
      </c>
      <c r="AL52" s="40">
        <f t="shared" si="18"/>
        <v>27.22067341252383</v>
      </c>
      <c r="AM52" s="40">
        <f t="shared" si="18"/>
        <v>7.2672972140251719</v>
      </c>
      <c r="AN52" s="42">
        <f t="shared" si="14"/>
        <v>0.26697712815148783</v>
      </c>
      <c r="AO52" s="40">
        <f t="shared" si="18"/>
        <v>462.83394339345938</v>
      </c>
      <c r="AP52" s="40">
        <f t="shared" si="18"/>
        <v>538.36967558783772</v>
      </c>
      <c r="AQ52" s="42">
        <f t="shared" si="11"/>
        <v>1.1632026632285366</v>
      </c>
      <c r="AR52" s="40">
        <f t="shared" si="18"/>
        <v>129.96379059826253</v>
      </c>
      <c r="AS52" s="40">
        <f t="shared" si="18"/>
        <v>102.39794434190573</v>
      </c>
      <c r="AT52" s="42">
        <f t="shared" si="12"/>
        <v>0.78789595063776685</v>
      </c>
      <c r="AU52" s="40">
        <f t="shared" si="18"/>
        <v>4.0538463117759198</v>
      </c>
      <c r="AV52" s="40">
        <f t="shared" si="18"/>
        <v>5.5049198199386389</v>
      </c>
      <c r="AW52" s="42">
        <f t="shared" si="15"/>
        <v>1.3579498078029082</v>
      </c>
      <c r="AX52" s="40">
        <f t="shared" si="18"/>
        <v>22.803846311775921</v>
      </c>
      <c r="AY52" s="40">
        <f t="shared" si="18"/>
        <v>10.305108326694153</v>
      </c>
      <c r="AZ52" s="42">
        <f t="shared" si="16"/>
        <v>0.45190220043592333</v>
      </c>
      <c r="BA52" s="40">
        <f t="shared" si="18"/>
        <v>4.1873400791904967</v>
      </c>
      <c r="BB52" s="40">
        <f t="shared" si="18"/>
        <v>5.3366158357586313</v>
      </c>
      <c r="BC52" s="42">
        <f t="shared" si="17"/>
        <v>1.274464393823564</v>
      </c>
      <c r="BD52" s="40">
        <f>SUM(BD5:BD51)</f>
        <v>228.47000000000003</v>
      </c>
      <c r="BE52" s="32"/>
    </row>
    <row r="53" spans="1:57" ht="14.25" customHeight="1" x14ac:dyDescent="0.15">
      <c r="A53" s="62" t="s">
        <v>115</v>
      </c>
      <c r="B53" s="32" t="s">
        <v>116</v>
      </c>
      <c r="C53" s="33"/>
      <c r="D53" s="33"/>
      <c r="E53" s="17">
        <f>[2]可控费用情况!D16-[2]预算汇总!F54</f>
        <v>15077.783383</v>
      </c>
      <c r="F53" s="19"/>
      <c r="G53" s="19"/>
      <c r="H53" s="17"/>
      <c r="I53" s="43"/>
      <c r="J53" s="43"/>
      <c r="K53" s="43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44"/>
      <c r="BE53" s="32"/>
    </row>
    <row r="54" spans="1:57" ht="14.25" customHeight="1" x14ac:dyDescent="0.15">
      <c r="A54" s="62"/>
      <c r="B54" s="32" t="s">
        <v>117</v>
      </c>
      <c r="C54" s="33"/>
      <c r="D54" s="33"/>
      <c r="E54" s="45">
        <f>[3]成本费用表!$C$35/10000</f>
        <v>2802.7184539999998</v>
      </c>
      <c r="F54" s="19"/>
      <c r="G54" s="19"/>
      <c r="H54" s="17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32"/>
    </row>
    <row r="55" spans="1:57" ht="14.25" customHeight="1" x14ac:dyDescent="0.15">
      <c r="A55" s="62"/>
      <c r="B55" s="32" t="s">
        <v>118</v>
      </c>
      <c r="C55" s="33"/>
      <c r="D55" s="32"/>
      <c r="E55" s="17">
        <f>[2]可控费用情况!D33+[2]可控费用情况!D40+[2]可控费用情况!D34-E15-E17-E50</f>
        <v>727.09467500000005</v>
      </c>
      <c r="F55" s="19"/>
      <c r="G55" s="19"/>
      <c r="H55" s="46"/>
      <c r="I55" s="43"/>
      <c r="J55" s="43"/>
      <c r="K55" s="43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44"/>
      <c r="BE55" s="32"/>
    </row>
    <row r="56" spans="1:57" ht="14.25" customHeight="1" x14ac:dyDescent="0.15">
      <c r="A56" s="62"/>
      <c r="B56" s="32" t="s">
        <v>119</v>
      </c>
      <c r="C56" s="33"/>
      <c r="D56" s="32"/>
      <c r="E56" s="17">
        <v>16.010000000000002</v>
      </c>
      <c r="F56" s="19"/>
      <c r="G56" s="19"/>
      <c r="H56" s="46"/>
      <c r="I56" s="43"/>
      <c r="J56" s="43"/>
      <c r="K56" s="43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44"/>
      <c r="BE56" s="32"/>
    </row>
    <row r="57" spans="1:57" ht="14.25" customHeight="1" x14ac:dyDescent="0.15">
      <c r="A57" s="62" t="s">
        <v>120</v>
      </c>
      <c r="B57" s="32" t="s">
        <v>121</v>
      </c>
      <c r="C57" s="33"/>
      <c r="D57" s="32"/>
      <c r="E57" s="17">
        <f>[2]可控费用情况!D17</f>
        <v>10935.193552000001</v>
      </c>
      <c r="F57" s="19"/>
      <c r="G57" s="19"/>
      <c r="H57" s="46"/>
      <c r="I57" s="43"/>
      <c r="J57" s="43"/>
      <c r="K57" s="43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44"/>
      <c r="BE57" s="32"/>
    </row>
    <row r="58" spans="1:57" ht="14.25" customHeight="1" x14ac:dyDescent="0.15">
      <c r="A58" s="62"/>
      <c r="B58" s="32" t="s">
        <v>122</v>
      </c>
      <c r="C58" s="33"/>
      <c r="D58" s="32"/>
      <c r="E58" s="17">
        <f>[2]可控费用情况!D18</f>
        <v>2666.5833339999999</v>
      </c>
      <c r="F58" s="19"/>
      <c r="G58" s="19"/>
      <c r="H58" s="46"/>
      <c r="I58" s="43"/>
      <c r="J58" s="43"/>
      <c r="K58" s="43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44"/>
      <c r="BE58" s="32"/>
    </row>
    <row r="59" spans="1:57" ht="14.25" customHeight="1" x14ac:dyDescent="0.15">
      <c r="A59" s="63" t="s">
        <v>109</v>
      </c>
      <c r="B59" s="32" t="s">
        <v>123</v>
      </c>
      <c r="C59" s="33"/>
      <c r="D59" s="32"/>
      <c r="E59" s="17">
        <f>18867.92/10000</f>
        <v>1.8867919999999998</v>
      </c>
      <c r="F59" s="19"/>
      <c r="G59" s="19"/>
      <c r="H59" s="46"/>
      <c r="I59" s="43"/>
      <c r="J59" s="43"/>
      <c r="K59" s="43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44"/>
      <c r="BE59" s="32"/>
    </row>
    <row r="60" spans="1:57" ht="14.25" customHeight="1" x14ac:dyDescent="0.15">
      <c r="A60" s="64"/>
      <c r="B60" s="47" t="s">
        <v>124</v>
      </c>
      <c r="C60" s="33"/>
      <c r="D60" s="32"/>
      <c r="E60" s="17">
        <v>0</v>
      </c>
      <c r="F60" s="19"/>
      <c r="G60" s="19"/>
      <c r="H60" s="46"/>
      <c r="I60" s="43"/>
      <c r="J60" s="43"/>
      <c r="K60" s="43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44"/>
      <c r="BE60" s="32"/>
    </row>
    <row r="61" spans="1:57" ht="14.25" customHeight="1" x14ac:dyDescent="0.15">
      <c r="A61" s="48" t="s">
        <v>125</v>
      </c>
      <c r="B61" s="32" t="s">
        <v>126</v>
      </c>
      <c r="C61" s="33"/>
      <c r="D61" s="32"/>
      <c r="E61" s="17">
        <f>342951.46/10000</f>
        <v>34.295146000000003</v>
      </c>
      <c r="F61" s="19"/>
      <c r="G61" s="19"/>
      <c r="H61" s="46"/>
      <c r="I61" s="43"/>
      <c r="J61" s="43"/>
      <c r="K61" s="43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44"/>
      <c r="BE61" s="32"/>
    </row>
    <row r="62" spans="1:57" ht="14.25" customHeight="1" x14ac:dyDescent="0.15">
      <c r="A62" s="63" t="s">
        <v>127</v>
      </c>
      <c r="B62" s="32" t="s">
        <v>128</v>
      </c>
      <c r="C62" s="33"/>
      <c r="D62" s="32"/>
      <c r="E62" s="17">
        <v>10.025</v>
      </c>
      <c r="F62" s="19"/>
      <c r="G62" s="19"/>
      <c r="H62" s="46"/>
      <c r="I62" s="43"/>
      <c r="J62" s="43"/>
      <c r="K62" s="43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44"/>
      <c r="BE62" s="32"/>
    </row>
    <row r="63" spans="1:57" ht="14.25" customHeight="1" x14ac:dyDescent="0.15">
      <c r="A63" s="64"/>
      <c r="B63" s="32" t="s">
        <v>129</v>
      </c>
      <c r="C63" s="33"/>
      <c r="D63" s="32"/>
      <c r="E63" s="17">
        <f>[2]可控费用情况!D23-[2]预算汇总!F9</f>
        <v>-12.135188435897362</v>
      </c>
      <c r="F63" s="19"/>
      <c r="G63" s="19"/>
      <c r="H63" s="46"/>
      <c r="I63" s="43"/>
      <c r="J63" s="43"/>
      <c r="K63" s="43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44"/>
      <c r="BE63" s="32"/>
    </row>
    <row r="64" spans="1:57" ht="14.25" customHeight="1" x14ac:dyDescent="0.15">
      <c r="A64" s="65" t="s">
        <v>130</v>
      </c>
      <c r="B64" s="32" t="s">
        <v>131</v>
      </c>
      <c r="C64" s="33"/>
      <c r="D64" s="32"/>
      <c r="E64" s="17">
        <f>[2]可控费用情况!D41+346684.37/10000</f>
        <v>118.278437</v>
      </c>
      <c r="F64" s="19"/>
      <c r="G64" s="19"/>
      <c r="H64" s="46"/>
      <c r="I64" s="43"/>
      <c r="J64" s="43"/>
      <c r="K64" s="43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44"/>
      <c r="BE64" s="32"/>
    </row>
    <row r="65" spans="1:57" ht="14.25" customHeight="1" x14ac:dyDescent="0.15">
      <c r="A65" s="66"/>
      <c r="B65" s="32" t="s">
        <v>132</v>
      </c>
      <c r="C65" s="33"/>
      <c r="D65" s="32"/>
      <c r="E65" s="17">
        <f>241.85-3.95</f>
        <v>237.9</v>
      </c>
      <c r="F65" s="19"/>
      <c r="G65" s="19"/>
      <c r="H65" s="46"/>
      <c r="I65" s="43"/>
      <c r="J65" s="43"/>
      <c r="K65" s="43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44"/>
      <c r="BE65" s="32"/>
    </row>
    <row r="66" spans="1:57" ht="14.25" customHeight="1" x14ac:dyDescent="0.15">
      <c r="A66" s="66"/>
      <c r="B66" s="32" t="s">
        <v>133</v>
      </c>
      <c r="C66" s="33"/>
      <c r="D66" s="32"/>
      <c r="E66" s="17">
        <f>[2]可控费用情况!D19</f>
        <v>939.08731799999998</v>
      </c>
      <c r="F66" s="19"/>
      <c r="G66" s="19"/>
      <c r="H66" s="46"/>
      <c r="I66" s="43"/>
      <c r="J66" s="43"/>
      <c r="K66" s="43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44"/>
      <c r="BE66" s="32"/>
    </row>
    <row r="67" spans="1:57" ht="14.25" customHeight="1" x14ac:dyDescent="0.15">
      <c r="A67" s="66"/>
      <c r="B67" s="32" t="s">
        <v>134</v>
      </c>
      <c r="C67" s="33"/>
      <c r="D67" s="32"/>
      <c r="E67" s="17">
        <f>[2]可控费用情况!D21</f>
        <v>371.46870200000001</v>
      </c>
      <c r="F67" s="19"/>
      <c r="G67" s="19"/>
      <c r="H67" s="46"/>
      <c r="I67" s="43"/>
      <c r="J67" s="43"/>
      <c r="K67" s="43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44"/>
      <c r="BE67" s="32"/>
    </row>
    <row r="68" spans="1:57" ht="14.25" customHeight="1" x14ac:dyDescent="0.15">
      <c r="A68" s="67"/>
      <c r="B68" s="32" t="s">
        <v>135</v>
      </c>
      <c r="C68" s="33"/>
      <c r="D68" s="32"/>
      <c r="E68" s="17">
        <v>14.89</v>
      </c>
      <c r="F68" s="19"/>
      <c r="G68" s="19"/>
      <c r="H68" s="46"/>
      <c r="I68" s="43"/>
      <c r="J68" s="43"/>
      <c r="K68" s="43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44"/>
      <c r="BE68" s="32"/>
    </row>
    <row r="69" spans="1:57" ht="14.25" customHeight="1" x14ac:dyDescent="0.15">
      <c r="A69" s="38"/>
      <c r="B69" s="39" t="s">
        <v>136</v>
      </c>
      <c r="C69" s="39">
        <f>SUM(C52:C59)</f>
        <v>23066.7</v>
      </c>
      <c r="D69" s="49"/>
      <c r="E69" s="39">
        <f>SUM(E52:E68)-E28+1439.82</f>
        <v>51163.832249701438</v>
      </c>
      <c r="F69" s="39"/>
      <c r="G69" s="39"/>
      <c r="H69" s="40"/>
      <c r="I69" s="50"/>
      <c r="J69" s="50"/>
      <c r="K69" s="50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  <c r="BA69" s="49"/>
      <c r="BB69" s="49"/>
      <c r="BC69" s="49"/>
      <c r="BD69" s="51"/>
      <c r="BE69" s="32"/>
    </row>
    <row r="70" spans="1:57" ht="14.25" customHeight="1" x14ac:dyDescent="0.15">
      <c r="A70" s="52"/>
      <c r="B70" s="53"/>
      <c r="C70" s="54"/>
      <c r="D70" s="52"/>
      <c r="E70" s="17">
        <f>[2]可控费用情况!D14</f>
        <v>52172.713721</v>
      </c>
      <c r="F70" s="17"/>
      <c r="G70" s="17"/>
      <c r="H70" s="46"/>
      <c r="I70" s="55"/>
      <c r="J70" s="55"/>
      <c r="K70" s="55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  <c r="BA70" s="52"/>
      <c r="BB70" s="52"/>
      <c r="BC70" s="52"/>
      <c r="BD70" s="44"/>
      <c r="BE70" s="52"/>
    </row>
  </sheetData>
  <mergeCells count="39">
    <mergeCell ref="Q3:S3"/>
    <mergeCell ref="T3:V3"/>
    <mergeCell ref="W3:Y3"/>
    <mergeCell ref="A1:BE1"/>
    <mergeCell ref="A2:A4"/>
    <mergeCell ref="B2:B4"/>
    <mergeCell ref="C2:C4"/>
    <mergeCell ref="D2:D4"/>
    <mergeCell ref="E2:E4"/>
    <mergeCell ref="F2:F4"/>
    <mergeCell ref="G2:G4"/>
    <mergeCell ref="H2:BD2"/>
    <mergeCell ref="A47:A49"/>
    <mergeCell ref="AR3:AT3"/>
    <mergeCell ref="AU3:AW3"/>
    <mergeCell ref="AX3:AZ3"/>
    <mergeCell ref="BA3:BC3"/>
    <mergeCell ref="A5:A9"/>
    <mergeCell ref="A10:A18"/>
    <mergeCell ref="Z3:AB3"/>
    <mergeCell ref="AC3:AE3"/>
    <mergeCell ref="AF3:AH3"/>
    <mergeCell ref="AI3:AK3"/>
    <mergeCell ref="AL3:AN3"/>
    <mergeCell ref="AO3:AQ3"/>
    <mergeCell ref="H3:J3"/>
    <mergeCell ref="K3:M3"/>
    <mergeCell ref="N3:P3"/>
    <mergeCell ref="A19:A27"/>
    <mergeCell ref="A28:A32"/>
    <mergeCell ref="A33:A40"/>
    <mergeCell ref="A41:A44"/>
    <mergeCell ref="A45:A46"/>
    <mergeCell ref="A50:A51"/>
    <mergeCell ref="A53:A56"/>
    <mergeCell ref="A57:A58"/>
    <mergeCell ref="A59:A60"/>
    <mergeCell ref="A62:A63"/>
    <mergeCell ref="A64:A68"/>
  </mergeCells>
  <phoneticPr fontId="5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2015-12-22T07:43:05Z</dcterms:modified>
</cp:coreProperties>
</file>