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G:\vba\成果\"/>
    </mc:Choice>
  </mc:AlternateContent>
  <xr:revisionPtr revIDLastSave="0" documentId="13_ncr:1_{11F70A68-CC2B-414D-AF11-B4B673BD3446}"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8" i="1" l="1"/>
  <c r="J129" i="1" s="1"/>
  <c r="J127" i="1"/>
  <c r="J124" i="1"/>
  <c r="J123" i="1"/>
  <c r="J120" i="1"/>
  <c r="J119" i="1"/>
  <c r="J116" i="1"/>
  <c r="J115" i="1"/>
  <c r="J117" i="1" s="1"/>
  <c r="J112" i="1"/>
  <c r="J111" i="1"/>
  <c r="J113" i="1" s="1"/>
  <c r="J108" i="1"/>
  <c r="J107" i="1"/>
  <c r="J109" i="1" s="1"/>
  <c r="J104" i="1"/>
  <c r="J103" i="1"/>
  <c r="J105" i="1" s="1"/>
  <c r="J100" i="1"/>
  <c r="J99" i="1"/>
  <c r="J101" i="1" s="1"/>
  <c r="J96" i="1"/>
  <c r="J95" i="1"/>
  <c r="J92" i="1"/>
  <c r="J91" i="1"/>
  <c r="J93" i="1" s="1"/>
  <c r="J88" i="1"/>
  <c r="J87" i="1"/>
  <c r="J89" i="1" s="1"/>
  <c r="J84" i="1"/>
  <c r="J83" i="1"/>
  <c r="J85" i="1" s="1"/>
  <c r="J80" i="1"/>
  <c r="J79" i="1"/>
  <c r="J81" i="1" s="1"/>
  <c r="J76" i="1"/>
  <c r="J75" i="1"/>
  <c r="J77" i="1" s="1"/>
  <c r="J72" i="1"/>
  <c r="J71" i="1"/>
  <c r="J73" i="1" s="1"/>
  <c r="J68" i="1"/>
  <c r="J67" i="1"/>
  <c r="J69" i="1" s="1"/>
  <c r="J64" i="1"/>
  <c r="J63" i="1"/>
  <c r="J65" i="1" s="1"/>
  <c r="J60" i="1"/>
  <c r="J59" i="1"/>
  <c r="J61" i="1" s="1"/>
  <c r="J56" i="1"/>
  <c r="J55" i="1"/>
  <c r="J57" i="1" s="1"/>
  <c r="J52" i="1"/>
  <c r="J51" i="1"/>
  <c r="J53" i="1" s="1"/>
  <c r="J48" i="1"/>
  <c r="J47" i="1"/>
  <c r="J49" i="1" s="1"/>
  <c r="J44" i="1"/>
  <c r="J43" i="1"/>
  <c r="J45" i="1" s="1"/>
  <c r="J40" i="1"/>
  <c r="J39" i="1"/>
  <c r="J41" i="1" s="1"/>
  <c r="J36" i="1"/>
  <c r="J35" i="1"/>
  <c r="J37" i="1" s="1"/>
  <c r="J32" i="1"/>
  <c r="J31" i="1"/>
  <c r="J33" i="1" s="1"/>
  <c r="J28" i="1"/>
  <c r="J27" i="1"/>
  <c r="J29" i="1" s="1"/>
  <c r="J24" i="1"/>
  <c r="J23" i="1"/>
  <c r="J25" i="1" s="1"/>
  <c r="J20" i="1"/>
  <c r="J19" i="1"/>
  <c r="J21" i="1" s="1"/>
  <c r="J16" i="1"/>
  <c r="J15" i="1"/>
  <c r="J17" i="1" s="1"/>
  <c r="J12" i="1"/>
  <c r="J11" i="1"/>
  <c r="J13" i="1" s="1"/>
  <c r="K125" i="1"/>
  <c r="K109" i="1"/>
  <c r="K93" i="1"/>
  <c r="K77" i="1"/>
  <c r="K61" i="1"/>
  <c r="K45" i="1"/>
  <c r="K29" i="1"/>
  <c r="K13" i="1"/>
  <c r="I129" i="1"/>
  <c r="H129" i="1"/>
  <c r="K129" i="1" s="1"/>
  <c r="E129" i="1"/>
  <c r="C129" i="1"/>
  <c r="C130" i="1" s="1"/>
  <c r="I125" i="1"/>
  <c r="H125" i="1"/>
  <c r="E125" i="1"/>
  <c r="C125" i="1"/>
  <c r="C126" i="1" s="1"/>
  <c r="I121" i="1"/>
  <c r="H121" i="1"/>
  <c r="K121" i="1" s="1"/>
  <c r="E121" i="1"/>
  <c r="C121" i="1"/>
  <c r="C122" i="1" s="1"/>
  <c r="I117" i="1"/>
  <c r="H117" i="1"/>
  <c r="K117" i="1" s="1"/>
  <c r="E117" i="1"/>
  <c r="C117" i="1"/>
  <c r="C118" i="1" s="1"/>
  <c r="I113" i="1"/>
  <c r="H113" i="1"/>
  <c r="K113" i="1" s="1"/>
  <c r="E113" i="1"/>
  <c r="C113" i="1"/>
  <c r="C114" i="1" s="1"/>
  <c r="I109" i="1"/>
  <c r="H109" i="1"/>
  <c r="E109" i="1"/>
  <c r="C109" i="1"/>
  <c r="C110" i="1" s="1"/>
  <c r="I105" i="1"/>
  <c r="H105" i="1"/>
  <c r="K105" i="1" s="1"/>
  <c r="E105" i="1"/>
  <c r="C105" i="1"/>
  <c r="C106" i="1" s="1"/>
  <c r="I101" i="1"/>
  <c r="H101" i="1"/>
  <c r="K101" i="1" s="1"/>
  <c r="E101" i="1"/>
  <c r="C101" i="1"/>
  <c r="C102" i="1" s="1"/>
  <c r="I97" i="1"/>
  <c r="H97" i="1"/>
  <c r="K97" i="1" s="1"/>
  <c r="E97" i="1"/>
  <c r="C97" i="1"/>
  <c r="C98" i="1" s="1"/>
  <c r="I93" i="1"/>
  <c r="H93" i="1"/>
  <c r="E93" i="1"/>
  <c r="C93" i="1"/>
  <c r="C94" i="1" s="1"/>
  <c r="I89" i="1"/>
  <c r="H89" i="1"/>
  <c r="K89" i="1" s="1"/>
  <c r="E89" i="1"/>
  <c r="C89" i="1"/>
  <c r="C90" i="1" s="1"/>
  <c r="I85" i="1"/>
  <c r="H85" i="1"/>
  <c r="K85" i="1" s="1"/>
  <c r="E85" i="1"/>
  <c r="C85" i="1"/>
  <c r="C86" i="1" s="1"/>
  <c r="I81" i="1"/>
  <c r="H81" i="1"/>
  <c r="K81" i="1" s="1"/>
  <c r="E81" i="1"/>
  <c r="C81" i="1"/>
  <c r="C82" i="1" s="1"/>
  <c r="I77" i="1"/>
  <c r="H77" i="1"/>
  <c r="E77" i="1"/>
  <c r="C77" i="1"/>
  <c r="C78" i="1" s="1"/>
  <c r="I73" i="1"/>
  <c r="H73" i="1"/>
  <c r="K73" i="1" s="1"/>
  <c r="E73" i="1"/>
  <c r="C73" i="1"/>
  <c r="C74" i="1" s="1"/>
  <c r="I69" i="1"/>
  <c r="H69" i="1"/>
  <c r="K69" i="1" s="1"/>
  <c r="E69" i="1"/>
  <c r="C69" i="1"/>
  <c r="C70" i="1" s="1"/>
  <c r="I65" i="1"/>
  <c r="H65" i="1"/>
  <c r="K65" i="1" s="1"/>
  <c r="E65" i="1"/>
  <c r="C65" i="1"/>
  <c r="C66" i="1" s="1"/>
  <c r="I61" i="1"/>
  <c r="H61" i="1"/>
  <c r="E61" i="1"/>
  <c r="C61" i="1"/>
  <c r="C62" i="1" s="1"/>
  <c r="I57" i="1"/>
  <c r="H57" i="1"/>
  <c r="K57" i="1" s="1"/>
  <c r="E57" i="1"/>
  <c r="C57" i="1"/>
  <c r="C58" i="1" s="1"/>
  <c r="I53" i="1"/>
  <c r="K53" i="1" s="1"/>
  <c r="H53" i="1"/>
  <c r="E53" i="1"/>
  <c r="C53" i="1"/>
  <c r="C54" i="1" s="1"/>
  <c r="I49" i="1"/>
  <c r="H49" i="1"/>
  <c r="K49" i="1" s="1"/>
  <c r="E49" i="1"/>
  <c r="C50" i="1" s="1"/>
  <c r="C49" i="1"/>
  <c r="I45" i="1"/>
  <c r="H45" i="1"/>
  <c r="E45" i="1"/>
  <c r="C45" i="1"/>
  <c r="C46" i="1" s="1"/>
  <c r="I41" i="1"/>
  <c r="H41" i="1"/>
  <c r="K41" i="1" s="1"/>
  <c r="E41" i="1"/>
  <c r="C42" i="1" s="1"/>
  <c r="C41" i="1"/>
  <c r="I37" i="1"/>
  <c r="K37" i="1" s="1"/>
  <c r="H37" i="1"/>
  <c r="E37" i="1"/>
  <c r="C37" i="1"/>
  <c r="C38" i="1" s="1"/>
  <c r="I33" i="1"/>
  <c r="H33" i="1"/>
  <c r="K33" i="1" s="1"/>
  <c r="E33" i="1"/>
  <c r="C34" i="1" s="1"/>
  <c r="C33" i="1"/>
  <c r="I29" i="1"/>
  <c r="H29" i="1"/>
  <c r="E29" i="1"/>
  <c r="C29" i="1"/>
  <c r="C30" i="1" s="1"/>
  <c r="I25" i="1"/>
  <c r="H25" i="1"/>
  <c r="K25" i="1" s="1"/>
  <c r="E25" i="1"/>
  <c r="C26" i="1" s="1"/>
  <c r="C25" i="1"/>
  <c r="I21" i="1"/>
  <c r="K21" i="1" s="1"/>
  <c r="H21" i="1"/>
  <c r="E21" i="1"/>
  <c r="C21" i="1"/>
  <c r="C22" i="1" s="1"/>
  <c r="I17" i="1"/>
  <c r="H17" i="1"/>
  <c r="K17" i="1" s="1"/>
  <c r="E17" i="1"/>
  <c r="C18" i="1" s="1"/>
  <c r="C17" i="1"/>
  <c r="I13" i="1"/>
  <c r="H13" i="1"/>
  <c r="E13" i="1"/>
  <c r="C13" i="1"/>
  <c r="J125" i="1" l="1"/>
  <c r="J97" i="1"/>
  <c r="J121" i="1"/>
  <c r="C14" i="1"/>
  <c r="E14" i="1" s="1"/>
  <c r="E18" i="1" s="1"/>
  <c r="E22" i="1" s="1"/>
  <c r="E26" i="1" s="1"/>
  <c r="E30" i="1" s="1"/>
  <c r="E34" i="1" s="1"/>
  <c r="E38" i="1" s="1"/>
  <c r="E42" i="1" s="1"/>
  <c r="E46" i="1" s="1"/>
  <c r="E50" i="1" s="1"/>
  <c r="E54" i="1" s="1"/>
  <c r="E58" i="1" s="1"/>
  <c r="E62" i="1" s="1"/>
  <c r="E66" i="1" s="1"/>
  <c r="E70" i="1" s="1"/>
  <c r="E74" i="1" s="1"/>
  <c r="E78" i="1" s="1"/>
  <c r="E82" i="1" s="1"/>
  <c r="E86" i="1" s="1"/>
  <c r="E90" i="1" s="1"/>
  <c r="E94" i="1" s="1"/>
  <c r="E98" i="1" s="1"/>
  <c r="E102" i="1" s="1"/>
  <c r="E106" i="1" s="1"/>
  <c r="E110" i="1" s="1"/>
  <c r="E114" i="1" s="1"/>
  <c r="E118" i="1" s="1"/>
  <c r="E122" i="1" s="1"/>
  <c r="E126" i="1" s="1"/>
  <c r="E130" i="1" s="1"/>
</calcChain>
</file>

<file path=xl/sharedStrings.xml><?xml version="1.0" encoding="utf-8"?>
<sst xmlns="http://schemas.openxmlformats.org/spreadsheetml/2006/main" count="118" uniqueCount="26">
  <si>
    <t>测点编号</t>
  </si>
  <si>
    <t>后尺</t>
  </si>
  <si>
    <t>下丝</t>
  </si>
  <si>
    <t>前尺</t>
  </si>
  <si>
    <t>方向及方向</t>
  </si>
  <si>
    <t>水准尺读数（M）</t>
  </si>
  <si>
    <t>高差中数</t>
  </si>
  <si>
    <t>上丝</t>
  </si>
  <si>
    <t>后视距</t>
  </si>
  <si>
    <t>前视距</t>
  </si>
  <si>
    <t>（MM）</t>
  </si>
  <si>
    <t>（M）</t>
  </si>
  <si>
    <t>后</t>
  </si>
  <si>
    <t>前</t>
  </si>
  <si>
    <t>后-前</t>
  </si>
  <si>
    <t xml:space="preserve">检核
</t>
  </si>
  <si>
    <t>三、四等水准测量一测站计算表</t>
    <phoneticPr fontId="1" type="noConversion"/>
  </si>
  <si>
    <t>测       站       编       号</t>
  </si>
  <si>
    <t>K+黑-红</t>
  </si>
  <si>
    <t>备  注</t>
  </si>
  <si>
    <t>黑  面</t>
  </si>
  <si>
    <t>红  面</t>
  </si>
  <si>
    <t>视距差d</t>
  </si>
  <si>
    <t>∑d</t>
  </si>
  <si>
    <t>K=4787</t>
    <phoneticPr fontId="1" type="noConversion"/>
  </si>
  <si>
    <t>k为后视尺常数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</si>
</sst>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
    <numFmt numFmtId="177" formatCode="\+0;\-0;0"/>
    <numFmt numFmtId="178" formatCode="\+0.000;\-0.000;0.000"/>
    <numFmt numFmtId="179" formatCode="\+0.0000;\-0.0000;0.0000"/>
    <numFmt numFmtId="180" formatCode="\+0.0;\-0.0;0.0"/>
  </numFmts>
  <fonts count="8" x14ac:knownFonts="1">
    <font>
      <sz val="11"/>
      <color theme="1"/>
      <name val="等线"/>
      <family val="2"/>
      <charset val="134"/>
      <scheme val="minor"/>
    </font>
    <font>
      <sz val="9"/>
      <name val="等线"/>
      <family val="2"/>
      <charset val="134"/>
      <scheme val="minor"/>
    </font>
    <font>
      <sz val="9"/>
      <name val="宋体"/>
      <family val="3"/>
      <charset val="134"/>
    </font>
    <font>
      <sz val="11"/>
      <color theme="1"/>
      <name val="华文楷体"/>
      <family val="3"/>
      <charset val="134"/>
    </font>
    <font>
      <b/>
      <sz val="18"/>
      <color theme="1"/>
      <name val="华文楷体"/>
      <family val="3"/>
      <charset val="134"/>
    </font>
    <font>
      <sz val="10"/>
      <name val="华文楷体"/>
      <family val="3"/>
      <charset val="134"/>
    </font>
    <font>
      <sz val="12"/>
      <name val="华文楷体"/>
      <family val="3"/>
      <charset val="134"/>
    </font>
    <font>
      <sz val="11"/>
      <name val="华文楷体"/>
      <family val="3"/>
      <charset val="134"/>
    </font>
  </fonts>
  <fills count="8">
    <fill>
      <patternFill patternType="none"/>
    </fill>
    <fill>
      <patternFill patternType="gray125"/>
    </fill>
    <fill>
      <patternFill patternType="solid">
        <fgColor rgb="FFFFFF00"/>
        <bgColor indexed="64"/>
      </patternFill>
    </fill>
    <fill>
      <patternFill patternType="solid">
        <fgColor rgb="FF21FF26"/>
        <bgColor indexed="64"/>
      </patternFill>
    </fill>
    <fill>
      <patternFill patternType="solid">
        <fgColor rgb="FF00B0F0"/>
        <bgColor indexed="64"/>
      </patternFill>
    </fill>
    <fill>
      <patternFill patternType="solid">
        <fgColor rgb="FFFF0000"/>
        <bgColor indexed="64"/>
      </patternFill>
    </fill>
    <fill>
      <patternFill patternType="solid">
        <fgColor theme="0"/>
        <bgColor indexed="64"/>
      </patternFill>
    </fill>
    <fill>
      <patternFill patternType="solid">
        <fgColor indexed="13"/>
        <bgColor indexed="64"/>
      </patternFill>
    </fill>
  </fills>
  <borders count="2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top/>
      <bottom/>
      <diagonal/>
    </border>
    <border>
      <left/>
      <right style="medium">
        <color auto="1"/>
      </right>
      <top/>
      <bottom/>
      <diagonal/>
    </border>
    <border>
      <left style="medium">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9">
    <xf numFmtId="0" fontId="0" fillId="0" borderId="0" xfId="0">
      <alignment vertical="center"/>
    </xf>
    <xf numFmtId="0" fontId="5" fillId="0" borderId="5" xfId="0" applyFont="1" applyFill="1" applyBorder="1" applyAlignment="1">
      <alignment horizontal="center" vertical="center"/>
    </xf>
    <xf numFmtId="0" fontId="3" fillId="0" borderId="5" xfId="0" applyFont="1" applyBorder="1">
      <alignment vertical="center"/>
    </xf>
    <xf numFmtId="176" fontId="6" fillId="7" borderId="5" xfId="0" applyNumberFormat="1" applyFont="1" applyFill="1" applyBorder="1" applyAlignment="1" applyProtection="1">
      <alignment horizontal="center" vertical="center"/>
      <protection locked="0"/>
    </xf>
    <xf numFmtId="177" fontId="3" fillId="3" borderId="5" xfId="0" applyNumberFormat="1" applyFont="1" applyFill="1" applyBorder="1">
      <alignment vertical="center"/>
    </xf>
    <xf numFmtId="0" fontId="3" fillId="0" borderId="5" xfId="0" applyFont="1" applyBorder="1" applyAlignment="1">
      <alignment horizontal="center" vertical="center"/>
    </xf>
    <xf numFmtId="178" fontId="3" fillId="4" borderId="5" xfId="0" applyNumberFormat="1" applyFont="1" applyFill="1" applyBorder="1">
      <alignment vertical="center"/>
    </xf>
    <xf numFmtId="179" fontId="7" fillId="5" borderId="5" xfId="0" applyNumberFormat="1" applyFont="1" applyFill="1" applyBorder="1">
      <alignment vertical="center"/>
    </xf>
    <xf numFmtId="176" fontId="3" fillId="2" borderId="5" xfId="0" applyNumberFormat="1" applyFont="1" applyFill="1" applyBorder="1">
      <alignment vertical="center"/>
    </xf>
    <xf numFmtId="0" fontId="3" fillId="0" borderId="0" xfId="0" applyFont="1">
      <alignment vertical="center"/>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3" fillId="0" borderId="12"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76" fontId="3" fillId="2" borderId="5" xfId="0" applyNumberFormat="1" applyFont="1" applyFill="1" applyBorder="1" applyAlignment="1">
      <alignment horizontal="center" vertical="center"/>
    </xf>
    <xf numFmtId="0" fontId="3" fillId="3" borderId="5" xfId="0" applyFont="1" applyFill="1" applyBorder="1" applyAlignment="1">
      <alignment horizontal="center" vertical="center"/>
    </xf>
    <xf numFmtId="180" fontId="3" fillId="3" borderId="5" xfId="0" applyNumberFormat="1" applyFont="1" applyFill="1" applyBorder="1" applyAlignment="1">
      <alignment horizontal="center" vertical="center"/>
    </xf>
    <xf numFmtId="180" fontId="3" fillId="4" borderId="5" xfId="0" applyNumberFormat="1" applyFont="1" applyFill="1" applyBorder="1" applyAlignment="1">
      <alignment horizontal="center" vertical="center"/>
    </xf>
    <xf numFmtId="176" fontId="6" fillId="7" borderId="20" xfId="0" applyNumberFormat="1" applyFont="1" applyFill="1" applyBorder="1" applyAlignment="1" applyProtection="1">
      <alignment horizontal="center" vertical="center"/>
      <protection locked="0"/>
    </xf>
    <xf numFmtId="176" fontId="6" fillId="7" borderId="21" xfId="0" applyNumberFormat="1" applyFont="1" applyFill="1" applyBorder="1" applyAlignment="1" applyProtection="1">
      <alignment horizontal="center" vertical="center"/>
      <protection locked="0"/>
    </xf>
    <xf numFmtId="0" fontId="5" fillId="0" borderId="5" xfId="0" applyFont="1" applyFill="1" applyBorder="1" applyAlignment="1">
      <alignment horizontal="center" vertical="center"/>
    </xf>
    <xf numFmtId="176" fontId="6" fillId="7" borderId="5" xfId="0" applyNumberFormat="1" applyFont="1" applyFill="1" applyBorder="1" applyAlignment="1" applyProtection="1">
      <alignment horizontal="center" vertical="center"/>
      <protection locked="0"/>
    </xf>
    <xf numFmtId="176" fontId="3" fillId="7" borderId="5" xfId="0" applyNumberFormat="1" applyFont="1" applyFill="1" applyBorder="1" applyAlignment="1" applyProtection="1">
      <alignment horizontal="center" vertical="center"/>
      <protection locked="0"/>
    </xf>
    <xf numFmtId="49" fontId="5" fillId="0" borderId="7" xfId="0" applyNumberFormat="1" applyFont="1" applyFill="1" applyBorder="1" applyAlignment="1" applyProtection="1">
      <alignment horizontal="center" vertical="center" wrapText="1"/>
      <protection locked="0"/>
    </xf>
    <xf numFmtId="49" fontId="5" fillId="0" borderId="17" xfId="0" applyNumberFormat="1" applyFont="1" applyFill="1" applyBorder="1" applyAlignment="1" applyProtection="1">
      <alignment horizontal="center" vertical="center" wrapText="1"/>
      <protection locked="0"/>
    </xf>
    <xf numFmtId="49" fontId="5" fillId="0" borderId="10" xfId="0" applyNumberFormat="1" applyFont="1" applyFill="1" applyBorder="1" applyAlignment="1" applyProtection="1">
      <alignment horizontal="center" vertical="center" wrapText="1"/>
      <protection locked="0"/>
    </xf>
    <xf numFmtId="49" fontId="5" fillId="0" borderId="16" xfId="0" applyNumberFormat="1" applyFont="1" applyFill="1" applyBorder="1" applyAlignment="1" applyProtection="1">
      <alignment horizontal="center" vertical="center" wrapText="1"/>
      <protection locked="0"/>
    </xf>
    <xf numFmtId="49" fontId="5" fillId="0" borderId="18" xfId="0" applyNumberFormat="1" applyFont="1" applyFill="1" applyBorder="1" applyAlignment="1" applyProtection="1">
      <alignment horizontal="center" vertical="center" wrapText="1"/>
      <protection locked="0"/>
    </xf>
    <xf numFmtId="49" fontId="5" fillId="0" borderId="19" xfId="0" applyNumberFormat="1" applyFont="1" applyFill="1" applyBorder="1" applyAlignment="1" applyProtection="1">
      <alignment horizontal="center" vertical="center" wrapText="1"/>
      <protection locked="0"/>
    </xf>
    <xf numFmtId="0" fontId="5" fillId="0" borderId="4"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6" borderId="6" xfId="0" applyNumberFormat="1" applyFont="1" applyFill="1" applyBorder="1" applyAlignment="1">
      <alignment horizontal="center" vertical="center"/>
    </xf>
    <xf numFmtId="0" fontId="5" fillId="0" borderId="6" xfId="0" applyFont="1" applyFill="1" applyBorder="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9"/>
  <sheetViews>
    <sheetView tabSelected="1" zoomScale="130" zoomScaleNormal="130" workbookViewId="0">
      <selection activeCell="I17" sqref="I17"/>
    </sheetView>
  </sheetViews>
  <sheetFormatPr defaultRowHeight="13.8" x14ac:dyDescent="0.25"/>
  <cols>
    <col min="1" max="1" width="9.109375" bestFit="1" customWidth="1"/>
    <col min="8" max="9" width="9.109375" bestFit="1" customWidth="1"/>
    <col min="10" max="10" width="9.77734375" bestFit="1" customWidth="1"/>
    <col min="11" max="11" width="9.109375" bestFit="1" customWidth="1"/>
  </cols>
  <sheetData>
    <row r="1" spans="1:13" x14ac:dyDescent="0.25">
      <c r="A1" s="43"/>
      <c r="B1" s="44" t="s">
        <v>16</v>
      </c>
      <c r="C1" s="45"/>
      <c r="D1" s="45"/>
      <c r="E1" s="45"/>
      <c r="F1" s="45"/>
      <c r="G1" s="45"/>
      <c r="H1" s="45"/>
      <c r="I1" s="45"/>
      <c r="J1" s="45"/>
      <c r="K1" s="45"/>
      <c r="L1" s="45"/>
      <c r="M1" s="46"/>
    </row>
    <row r="2" spans="1:13" x14ac:dyDescent="0.25">
      <c r="A2" s="11"/>
      <c r="B2" s="22"/>
      <c r="C2" s="22"/>
      <c r="D2" s="22"/>
      <c r="E2" s="22"/>
      <c r="F2" s="22"/>
      <c r="G2" s="22"/>
      <c r="H2" s="22"/>
      <c r="I2" s="22"/>
      <c r="J2" s="22"/>
      <c r="K2" s="22"/>
      <c r="L2" s="22"/>
      <c r="M2" s="23"/>
    </row>
    <row r="3" spans="1:13" ht="14.4" x14ac:dyDescent="0.25">
      <c r="A3" s="47" t="s">
        <v>17</v>
      </c>
      <c r="B3" s="48" t="s">
        <v>0</v>
      </c>
      <c r="C3" s="48" t="s">
        <v>1</v>
      </c>
      <c r="D3" s="1" t="s">
        <v>2</v>
      </c>
      <c r="E3" s="48" t="s">
        <v>3</v>
      </c>
      <c r="F3" s="1" t="s">
        <v>2</v>
      </c>
      <c r="G3" s="48" t="s">
        <v>4</v>
      </c>
      <c r="H3" s="30" t="s">
        <v>5</v>
      </c>
      <c r="I3" s="30"/>
      <c r="J3" s="30" t="s">
        <v>18</v>
      </c>
      <c r="K3" s="30" t="s">
        <v>6</v>
      </c>
      <c r="L3" s="30" t="s">
        <v>19</v>
      </c>
      <c r="M3" s="42"/>
    </row>
    <row r="4" spans="1:13" ht="14.4" x14ac:dyDescent="0.25">
      <c r="A4" s="47"/>
      <c r="B4" s="48"/>
      <c r="C4" s="48"/>
      <c r="D4" s="1" t="s">
        <v>7</v>
      </c>
      <c r="E4" s="48"/>
      <c r="F4" s="1" t="s">
        <v>7</v>
      </c>
      <c r="G4" s="48"/>
      <c r="H4" s="30"/>
      <c r="I4" s="30"/>
      <c r="J4" s="30"/>
      <c r="K4" s="30"/>
      <c r="L4" s="30"/>
      <c r="M4" s="42"/>
    </row>
    <row r="5" spans="1:13" ht="14.4" x14ac:dyDescent="0.25">
      <c r="A5" s="47"/>
      <c r="B5" s="48"/>
      <c r="C5" s="30" t="s">
        <v>8</v>
      </c>
      <c r="D5" s="30"/>
      <c r="E5" s="30" t="s">
        <v>9</v>
      </c>
      <c r="F5" s="30"/>
      <c r="G5" s="48"/>
      <c r="H5" s="30" t="s">
        <v>20</v>
      </c>
      <c r="I5" s="30" t="s">
        <v>21</v>
      </c>
      <c r="J5" s="30" t="s">
        <v>10</v>
      </c>
      <c r="K5" s="30" t="s">
        <v>11</v>
      </c>
      <c r="L5" s="30"/>
      <c r="M5" s="42"/>
    </row>
    <row r="6" spans="1:13" ht="14.4" x14ac:dyDescent="0.25">
      <c r="A6" s="47"/>
      <c r="B6" s="48"/>
      <c r="C6" s="30" t="s">
        <v>22</v>
      </c>
      <c r="D6" s="30"/>
      <c r="E6" s="30" t="s">
        <v>23</v>
      </c>
      <c r="F6" s="30"/>
      <c r="G6" s="48"/>
      <c r="H6" s="30"/>
      <c r="I6" s="30"/>
      <c r="J6" s="30"/>
      <c r="K6" s="30"/>
      <c r="L6" s="30"/>
      <c r="M6" s="42"/>
    </row>
    <row r="7" spans="1:13" ht="14.4" x14ac:dyDescent="0.25">
      <c r="A7" s="39"/>
      <c r="B7" s="30"/>
      <c r="C7" s="30">
        <v>1</v>
      </c>
      <c r="D7" s="30"/>
      <c r="E7" s="30">
        <v>5</v>
      </c>
      <c r="F7" s="30"/>
      <c r="G7" s="1" t="s">
        <v>12</v>
      </c>
      <c r="H7" s="1">
        <v>3</v>
      </c>
      <c r="I7" s="1">
        <v>4</v>
      </c>
      <c r="J7" s="1">
        <v>13</v>
      </c>
      <c r="K7" s="30">
        <v>18</v>
      </c>
      <c r="L7" s="40" t="s">
        <v>24</v>
      </c>
      <c r="M7" s="41"/>
    </row>
    <row r="8" spans="1:13" ht="14.4" x14ac:dyDescent="0.25">
      <c r="A8" s="39"/>
      <c r="B8" s="30"/>
      <c r="C8" s="30">
        <v>2</v>
      </c>
      <c r="D8" s="30"/>
      <c r="E8" s="30">
        <v>6</v>
      </c>
      <c r="F8" s="30"/>
      <c r="G8" s="1" t="s">
        <v>13</v>
      </c>
      <c r="H8" s="1">
        <v>7</v>
      </c>
      <c r="I8" s="1">
        <v>8</v>
      </c>
      <c r="J8" s="1">
        <v>14</v>
      </c>
      <c r="K8" s="30"/>
      <c r="L8" s="40"/>
      <c r="M8" s="41"/>
    </row>
    <row r="9" spans="1:13" ht="14.4" x14ac:dyDescent="0.25">
      <c r="A9" s="39"/>
      <c r="B9" s="30"/>
      <c r="C9" s="30">
        <v>9</v>
      </c>
      <c r="D9" s="30"/>
      <c r="E9" s="30">
        <v>10</v>
      </c>
      <c r="F9" s="30"/>
      <c r="G9" s="1" t="s">
        <v>14</v>
      </c>
      <c r="H9" s="1">
        <v>15</v>
      </c>
      <c r="I9" s="1">
        <v>16</v>
      </c>
      <c r="J9" s="1">
        <v>17</v>
      </c>
      <c r="K9" s="30"/>
      <c r="L9" s="40"/>
      <c r="M9" s="41"/>
    </row>
    <row r="10" spans="1:13" ht="14.4" x14ac:dyDescent="0.25">
      <c r="A10" s="39"/>
      <c r="B10" s="30"/>
      <c r="C10" s="30">
        <v>11</v>
      </c>
      <c r="D10" s="30"/>
      <c r="E10" s="30">
        <v>12</v>
      </c>
      <c r="F10" s="30"/>
      <c r="G10" s="1"/>
      <c r="H10" s="1"/>
      <c r="I10" s="1"/>
      <c r="J10" s="1"/>
      <c r="K10" s="30"/>
      <c r="L10" s="40"/>
      <c r="M10" s="41"/>
    </row>
    <row r="11" spans="1:13" ht="14.25" customHeight="1" x14ac:dyDescent="0.25">
      <c r="A11" s="11">
        <v>1</v>
      </c>
      <c r="B11" s="2"/>
      <c r="C11" s="31">
        <v>1587</v>
      </c>
      <c r="D11" s="32"/>
      <c r="E11" s="31">
        <v>755</v>
      </c>
      <c r="F11" s="32"/>
      <c r="G11" s="1" t="s">
        <v>12</v>
      </c>
      <c r="H11" s="3">
        <v>1400</v>
      </c>
      <c r="I11" s="3">
        <v>6187</v>
      </c>
      <c r="J11" s="4">
        <f>IF(ABS(4787+H11-I11)&gt;3,"超限",4787+H11-I11)</f>
        <v>0</v>
      </c>
      <c r="K11" s="2"/>
      <c r="L11" s="33" t="s">
        <v>25</v>
      </c>
      <c r="M11" s="34"/>
    </row>
    <row r="12" spans="1:13" ht="16.8" x14ac:dyDescent="0.25">
      <c r="A12" s="11"/>
      <c r="B12" s="22"/>
      <c r="C12" s="31">
        <v>1213</v>
      </c>
      <c r="D12" s="32"/>
      <c r="E12" s="31">
        <v>379</v>
      </c>
      <c r="F12" s="32"/>
      <c r="G12" s="1" t="s">
        <v>13</v>
      </c>
      <c r="H12" s="3">
        <v>567</v>
      </c>
      <c r="I12" s="3">
        <v>5255</v>
      </c>
      <c r="J12" s="4">
        <f>IF(ABS(4687+H12-I12)&gt;3,"超限",4687+H12-I12)</f>
        <v>-1</v>
      </c>
      <c r="K12" s="2"/>
      <c r="L12" s="35"/>
      <c r="M12" s="36"/>
    </row>
    <row r="13" spans="1:13" ht="15.6" x14ac:dyDescent="0.25">
      <c r="A13" s="11"/>
      <c r="B13" s="22"/>
      <c r="C13" s="25">
        <f>(C11-C12)/10</f>
        <v>37.4</v>
      </c>
      <c r="D13" s="25"/>
      <c r="E13" s="25">
        <f>(E11-E12)/10</f>
        <v>37.6</v>
      </c>
      <c r="F13" s="25"/>
      <c r="G13" s="5" t="s">
        <v>14</v>
      </c>
      <c r="H13" s="6">
        <f>(H11-H12)/1000</f>
        <v>0.83299999999999996</v>
      </c>
      <c r="I13" s="6">
        <f>(I11-I12)/1000</f>
        <v>0.93200000000000005</v>
      </c>
      <c r="J13" s="4">
        <f>IF(ABS(J11-J12)&gt;5,"超限",J11-J12)</f>
        <v>1</v>
      </c>
      <c r="K13" s="7">
        <f>(H13+I13-0.1)/2</f>
        <v>0.83250000000000002</v>
      </c>
      <c r="L13" s="35"/>
      <c r="M13" s="36"/>
    </row>
    <row r="14" spans="1:13" ht="14.25" customHeight="1" x14ac:dyDescent="0.25">
      <c r="A14" s="11"/>
      <c r="B14" s="2"/>
      <c r="C14" s="26">
        <f>IF(ABS(C13-E13)&gt;3,"超限",C13-E13)</f>
        <v>-0.20000000000000284</v>
      </c>
      <c r="D14" s="26"/>
      <c r="E14" s="27">
        <f>C14</f>
        <v>-0.20000000000000284</v>
      </c>
      <c r="F14" s="27"/>
      <c r="G14" s="2"/>
      <c r="H14" s="2"/>
      <c r="I14" s="2"/>
      <c r="J14" s="2"/>
      <c r="K14" s="2"/>
      <c r="L14" s="37"/>
      <c r="M14" s="38"/>
    </row>
    <row r="15" spans="1:13" ht="16.8" x14ac:dyDescent="0.25">
      <c r="A15" s="11">
        <v>2</v>
      </c>
      <c r="B15" s="2"/>
      <c r="C15" s="28">
        <v>2111</v>
      </c>
      <c r="D15" s="29"/>
      <c r="E15" s="28">
        <v>2186</v>
      </c>
      <c r="F15" s="29"/>
      <c r="G15" s="1" t="s">
        <v>12</v>
      </c>
      <c r="H15" s="3">
        <v>1924</v>
      </c>
      <c r="I15" s="3">
        <v>6611</v>
      </c>
      <c r="J15" s="4">
        <f>IF(ABS(4687+H15-I15)&gt;3,"超限",4687+H15-I15)</f>
        <v>0</v>
      </c>
      <c r="K15" s="2"/>
      <c r="L15" s="22"/>
      <c r="M15" s="23"/>
    </row>
    <row r="16" spans="1:13" ht="16.8" x14ac:dyDescent="0.25">
      <c r="A16" s="11"/>
      <c r="B16" s="22"/>
      <c r="C16" s="28">
        <v>1737</v>
      </c>
      <c r="D16" s="29"/>
      <c r="E16" s="28">
        <v>1811</v>
      </c>
      <c r="F16" s="29"/>
      <c r="G16" s="1" t="s">
        <v>13</v>
      </c>
      <c r="H16" s="3">
        <v>1998</v>
      </c>
      <c r="I16" s="3">
        <v>6786</v>
      </c>
      <c r="J16" s="4">
        <f>IF(ABS(4787+H16-I16)&gt;3,"超限",4787+H16-I16)</f>
        <v>-1</v>
      </c>
      <c r="K16" s="2"/>
      <c r="L16" s="22"/>
      <c r="M16" s="23"/>
    </row>
    <row r="17" spans="1:13" ht="15.6" x14ac:dyDescent="0.25">
      <c r="A17" s="11"/>
      <c r="B17" s="22"/>
      <c r="C17" s="25">
        <f>(C15-C16)/10</f>
        <v>37.4</v>
      </c>
      <c r="D17" s="25"/>
      <c r="E17" s="25">
        <f>(E15-E16)/10</f>
        <v>37.5</v>
      </c>
      <c r="F17" s="25"/>
      <c r="G17" s="5" t="s">
        <v>14</v>
      </c>
      <c r="H17" s="6">
        <f>(H15-H16)/1000</f>
        <v>-7.3999999999999996E-2</v>
      </c>
      <c r="I17" s="6">
        <f>(I15-I16)/1000</f>
        <v>-0.17499999999999999</v>
      </c>
      <c r="J17" s="4">
        <f>IF(ABS(J15-J16)&gt;5,"超限",J15-J16)</f>
        <v>1</v>
      </c>
      <c r="K17" s="7">
        <f>(H17+I17+0.1)/2</f>
        <v>-7.4499999999999997E-2</v>
      </c>
      <c r="L17" s="22"/>
      <c r="M17" s="23"/>
    </row>
    <row r="18" spans="1:13" ht="15.6" x14ac:dyDescent="0.25">
      <c r="A18" s="11"/>
      <c r="B18" s="2"/>
      <c r="C18" s="26">
        <f>IF(ABS(C17-E17)&gt;3,"超限",C17-E17)</f>
        <v>-0.10000000000000142</v>
      </c>
      <c r="D18" s="26"/>
      <c r="E18" s="27">
        <f>IF(ABS(E14+C18)&gt;5,"超限",E14+C18)</f>
        <v>-0.30000000000000426</v>
      </c>
      <c r="F18" s="27"/>
      <c r="G18" s="2"/>
      <c r="H18" s="2"/>
      <c r="I18" s="2"/>
      <c r="J18" s="2"/>
      <c r="K18" s="2"/>
      <c r="L18" s="22"/>
      <c r="M18" s="23"/>
    </row>
    <row r="19" spans="1:13" ht="16.8" x14ac:dyDescent="0.25">
      <c r="A19" s="11">
        <v>3</v>
      </c>
      <c r="B19" s="2"/>
      <c r="C19" s="28">
        <v>1916</v>
      </c>
      <c r="D19" s="29"/>
      <c r="E19" s="28">
        <v>2057</v>
      </c>
      <c r="F19" s="29"/>
      <c r="G19" s="1" t="s">
        <v>12</v>
      </c>
      <c r="H19" s="3">
        <v>1728</v>
      </c>
      <c r="I19" s="3">
        <v>6515</v>
      </c>
      <c r="J19" s="4">
        <f>IF(ABS(4787+H19-I19)&gt;3,"超限",4787+H19-I19)</f>
        <v>0</v>
      </c>
      <c r="K19" s="2"/>
      <c r="L19" s="22"/>
      <c r="M19" s="23"/>
    </row>
    <row r="20" spans="1:13" ht="16.8" x14ac:dyDescent="0.25">
      <c r="A20" s="11"/>
      <c r="B20" s="22"/>
      <c r="C20" s="28">
        <v>1541</v>
      </c>
      <c r="D20" s="29"/>
      <c r="E20" s="28">
        <v>1680</v>
      </c>
      <c r="F20" s="29"/>
      <c r="G20" s="1" t="s">
        <v>13</v>
      </c>
      <c r="H20" s="3">
        <v>1868</v>
      </c>
      <c r="I20" s="3">
        <v>6556</v>
      </c>
      <c r="J20" s="4">
        <f>IF(ABS(4687+H20-I20)&gt;3,"超限",4687+H20-I20)</f>
        <v>-1</v>
      </c>
      <c r="K20" s="2"/>
      <c r="L20" s="22"/>
      <c r="M20" s="23"/>
    </row>
    <row r="21" spans="1:13" ht="15.6" x14ac:dyDescent="0.25">
      <c r="A21" s="11"/>
      <c r="B21" s="22"/>
      <c r="C21" s="25">
        <f>(C19-C20)/10</f>
        <v>37.5</v>
      </c>
      <c r="D21" s="25"/>
      <c r="E21" s="25">
        <f>(E19-E20)/10</f>
        <v>37.700000000000003</v>
      </c>
      <c r="F21" s="25"/>
      <c r="G21" s="5" t="s">
        <v>14</v>
      </c>
      <c r="H21" s="6">
        <f>(H19-H20)/1000</f>
        <v>-0.14000000000000001</v>
      </c>
      <c r="I21" s="6">
        <f>(I19-I20)/1000</f>
        <v>-4.1000000000000002E-2</v>
      </c>
      <c r="J21" s="4">
        <f>IF(ABS(J19-J20)&gt;5,"超限",J19-J20)</f>
        <v>1</v>
      </c>
      <c r="K21" s="7">
        <f>(H21+I21-0.1)/2</f>
        <v>-0.14050000000000001</v>
      </c>
      <c r="L21" s="22"/>
      <c r="M21" s="23"/>
    </row>
    <row r="22" spans="1:13" ht="15.6" x14ac:dyDescent="0.25">
      <c r="A22" s="11"/>
      <c r="B22" s="2"/>
      <c r="C22" s="26">
        <f>IF(ABS(C21-E21)&gt;3,"超限",C21-E21)</f>
        <v>-0.20000000000000284</v>
      </c>
      <c r="D22" s="26"/>
      <c r="E22" s="27">
        <f>IF(ABS(E18+C22)&gt;5,"超限",E18+C22)</f>
        <v>-0.50000000000000711</v>
      </c>
      <c r="F22" s="27"/>
      <c r="G22" s="2"/>
      <c r="H22" s="2"/>
      <c r="I22" s="2"/>
      <c r="J22" s="2"/>
      <c r="K22" s="2"/>
      <c r="L22" s="22"/>
      <c r="M22" s="23"/>
    </row>
    <row r="23" spans="1:13" ht="16.8" x14ac:dyDescent="0.25">
      <c r="A23" s="11">
        <v>4</v>
      </c>
      <c r="B23" s="2"/>
      <c r="C23" s="28">
        <v>1945</v>
      </c>
      <c r="D23" s="29"/>
      <c r="E23" s="28">
        <v>2121</v>
      </c>
      <c r="F23" s="29"/>
      <c r="G23" s="1" t="s">
        <v>12</v>
      </c>
      <c r="H23" s="3">
        <v>1812</v>
      </c>
      <c r="I23" s="3">
        <v>6499</v>
      </c>
      <c r="J23" s="4">
        <f>IF(ABS(4687+H23-I23)&gt;3,"超限",4687+H23-I23)</f>
        <v>0</v>
      </c>
      <c r="K23" s="2"/>
      <c r="L23" s="22"/>
      <c r="M23" s="23"/>
    </row>
    <row r="24" spans="1:13" ht="16.8" x14ac:dyDescent="0.25">
      <c r="A24" s="11"/>
      <c r="B24" s="22"/>
      <c r="C24" s="28">
        <v>1680</v>
      </c>
      <c r="D24" s="29"/>
      <c r="E24" s="28">
        <v>1854</v>
      </c>
      <c r="F24" s="29"/>
      <c r="G24" s="1" t="s">
        <v>13</v>
      </c>
      <c r="H24" s="3">
        <v>1987</v>
      </c>
      <c r="I24" s="3">
        <v>6773</v>
      </c>
      <c r="J24" s="4">
        <f>IF(ABS(4787+H24-I24)&gt;3,"超限",4787+H24-I24)</f>
        <v>1</v>
      </c>
      <c r="K24" s="2"/>
      <c r="L24" s="22"/>
      <c r="M24" s="23"/>
    </row>
    <row r="25" spans="1:13" ht="15.6" x14ac:dyDescent="0.25">
      <c r="A25" s="11"/>
      <c r="B25" s="22"/>
      <c r="C25" s="25">
        <f>(C23-C24)/10</f>
        <v>26.5</v>
      </c>
      <c r="D25" s="25"/>
      <c r="E25" s="25">
        <f>(E23-E24)/10</f>
        <v>26.7</v>
      </c>
      <c r="F25" s="25"/>
      <c r="G25" s="5" t="s">
        <v>14</v>
      </c>
      <c r="H25" s="6">
        <f>(H23-H24)/1000</f>
        <v>-0.17499999999999999</v>
      </c>
      <c r="I25" s="6">
        <f>(I23-I24)/1000</f>
        <v>-0.27400000000000002</v>
      </c>
      <c r="J25" s="4">
        <f>IF(ABS(J23-J24)&gt;5,"超限",J23-J24)</f>
        <v>-1</v>
      </c>
      <c r="K25" s="7">
        <f>(H25+I25+0.1)/2</f>
        <v>-0.17449999999999999</v>
      </c>
      <c r="L25" s="22"/>
      <c r="M25" s="23"/>
    </row>
    <row r="26" spans="1:13" ht="15.6" x14ac:dyDescent="0.25">
      <c r="A26" s="11"/>
      <c r="B26" s="2"/>
      <c r="C26" s="26">
        <f>IF(ABS(C25-E25)&gt;3,"超限",C25-E25)</f>
        <v>-0.19999999999999929</v>
      </c>
      <c r="D26" s="26"/>
      <c r="E26" s="27">
        <f>IF(ABS(E22+C26)&gt;5,"超限",E22+C26)</f>
        <v>-0.70000000000000639</v>
      </c>
      <c r="F26" s="27"/>
      <c r="G26" s="2"/>
      <c r="H26" s="2"/>
      <c r="I26" s="2"/>
      <c r="J26" s="2"/>
      <c r="K26" s="2"/>
      <c r="L26" s="22"/>
      <c r="M26" s="23"/>
    </row>
    <row r="27" spans="1:13" ht="16.8" x14ac:dyDescent="0.25">
      <c r="A27" s="11">
        <v>5</v>
      </c>
      <c r="B27" s="2"/>
      <c r="C27" s="28">
        <v>675</v>
      </c>
      <c r="D27" s="29"/>
      <c r="E27" s="28">
        <v>2902</v>
      </c>
      <c r="F27" s="29"/>
      <c r="G27" s="1" t="s">
        <v>12</v>
      </c>
      <c r="H27" s="3">
        <v>466</v>
      </c>
      <c r="I27" s="3">
        <v>5254</v>
      </c>
      <c r="J27" s="4">
        <f>IF(ABS(4787+H27-I27)&gt;3,"超限",4787+H27-I27)</f>
        <v>-1</v>
      </c>
      <c r="K27" s="2"/>
      <c r="L27" s="22"/>
      <c r="M27" s="23"/>
    </row>
    <row r="28" spans="1:13" ht="16.8" x14ac:dyDescent="0.25">
      <c r="A28" s="11"/>
      <c r="B28" s="22"/>
      <c r="C28" s="28">
        <v>237</v>
      </c>
      <c r="D28" s="29"/>
      <c r="E28" s="28">
        <v>2466</v>
      </c>
      <c r="F28" s="29"/>
      <c r="G28" s="1" t="s">
        <v>13</v>
      </c>
      <c r="H28" s="3">
        <v>2684</v>
      </c>
      <c r="I28" s="3">
        <v>7371</v>
      </c>
      <c r="J28" s="4">
        <f>IF(ABS(4687+H28-I28)&gt;3,"超限",4687+H28-I28)</f>
        <v>0</v>
      </c>
      <c r="K28" s="2"/>
      <c r="L28" s="22"/>
      <c r="M28" s="23"/>
    </row>
    <row r="29" spans="1:13" ht="15.6" x14ac:dyDescent="0.25">
      <c r="A29" s="11"/>
      <c r="B29" s="22"/>
      <c r="C29" s="25">
        <f>(C27-C28)/10</f>
        <v>43.8</v>
      </c>
      <c r="D29" s="25"/>
      <c r="E29" s="25">
        <f>(E27-E28)/10</f>
        <v>43.6</v>
      </c>
      <c r="F29" s="25"/>
      <c r="G29" s="5" t="s">
        <v>14</v>
      </c>
      <c r="H29" s="6">
        <f>(H27-H28)/1000</f>
        <v>-2.218</v>
      </c>
      <c r="I29" s="6">
        <f>(I27-I28)/1000</f>
        <v>-2.117</v>
      </c>
      <c r="J29" s="4">
        <f>IF(ABS(J27-J28)&gt;5,"超限",J27-J28)</f>
        <v>-1</v>
      </c>
      <c r="K29" s="7">
        <f>(H29+I29-0.1)/2</f>
        <v>-2.2174999999999998</v>
      </c>
      <c r="L29" s="22"/>
      <c r="M29" s="23"/>
    </row>
    <row r="30" spans="1:13" ht="15.6" x14ac:dyDescent="0.25">
      <c r="A30" s="11"/>
      <c r="B30" s="2"/>
      <c r="C30" s="26">
        <f>IF(ABS(C29-E29)&gt;3,"超限",C29-E29)</f>
        <v>0.19999999999999574</v>
      </c>
      <c r="D30" s="26"/>
      <c r="E30" s="27">
        <f>IF(ABS(E26+C30)&gt;5,"超限",E26+C30)</f>
        <v>-0.50000000000001066</v>
      </c>
      <c r="F30" s="27"/>
      <c r="G30" s="2"/>
      <c r="H30" s="2"/>
      <c r="I30" s="2"/>
      <c r="J30" s="2"/>
      <c r="K30" s="2"/>
      <c r="L30" s="22"/>
      <c r="M30" s="23"/>
    </row>
    <row r="31" spans="1:13" ht="15.6" x14ac:dyDescent="0.25">
      <c r="A31" s="11">
        <v>6</v>
      </c>
      <c r="B31" s="2"/>
      <c r="C31" s="24"/>
      <c r="D31" s="24"/>
      <c r="E31" s="24"/>
      <c r="F31" s="24"/>
      <c r="G31" s="1" t="s">
        <v>12</v>
      </c>
      <c r="H31" s="8"/>
      <c r="I31" s="8"/>
      <c r="J31" s="4" t="str">
        <f>IF(ABS(4687+H31-I31)&gt;3,"超限",4687+H31-I31)</f>
        <v>超限</v>
      </c>
      <c r="K31" s="2"/>
      <c r="L31" s="22"/>
      <c r="M31" s="23"/>
    </row>
    <row r="32" spans="1:13" ht="15.6" x14ac:dyDescent="0.25">
      <c r="A32" s="11"/>
      <c r="B32" s="22"/>
      <c r="C32" s="24"/>
      <c r="D32" s="24"/>
      <c r="E32" s="24"/>
      <c r="F32" s="24"/>
      <c r="G32" s="1" t="s">
        <v>13</v>
      </c>
      <c r="H32" s="8"/>
      <c r="I32" s="8"/>
      <c r="J32" s="4" t="str">
        <f>IF(ABS(4787+H32-I32)&gt;3,"超限",4787+H32-I32)</f>
        <v>超限</v>
      </c>
      <c r="K32" s="2"/>
      <c r="L32" s="22"/>
      <c r="M32" s="23"/>
    </row>
    <row r="33" spans="1:13" ht="15.6" x14ac:dyDescent="0.25">
      <c r="A33" s="11"/>
      <c r="B33" s="22"/>
      <c r="C33" s="25">
        <f>(C31-C32)/10</f>
        <v>0</v>
      </c>
      <c r="D33" s="25"/>
      <c r="E33" s="25">
        <f>(E31-E32)/10</f>
        <v>0</v>
      </c>
      <c r="F33" s="25"/>
      <c r="G33" s="5" t="s">
        <v>14</v>
      </c>
      <c r="H33" s="6">
        <f>(H31-H32)/1000</f>
        <v>0</v>
      </c>
      <c r="I33" s="6">
        <f>(I31-I32)/1000</f>
        <v>0</v>
      </c>
      <c r="J33" s="4" t="e">
        <f>IF(ABS(J31-J32)&gt;5,"超限",J31-J32)</f>
        <v>#VALUE!</v>
      </c>
      <c r="K33" s="7">
        <f>(H33+I33+0.1)/2</f>
        <v>0.05</v>
      </c>
      <c r="L33" s="22"/>
      <c r="M33" s="23"/>
    </row>
    <row r="34" spans="1:13" ht="15.6" x14ac:dyDescent="0.25">
      <c r="A34" s="11"/>
      <c r="B34" s="2"/>
      <c r="C34" s="26">
        <f>IF(ABS(C33-E33)&gt;3,"超限",C33-E33)</f>
        <v>0</v>
      </c>
      <c r="D34" s="26"/>
      <c r="E34" s="27">
        <f>IF(ABS(E30+C34)&gt;5,"超限",E30+C34)</f>
        <v>-0.50000000000001066</v>
      </c>
      <c r="F34" s="27"/>
      <c r="G34" s="2"/>
      <c r="H34" s="2"/>
      <c r="I34" s="2"/>
      <c r="J34" s="2"/>
      <c r="K34" s="2"/>
      <c r="L34" s="22"/>
      <c r="M34" s="23"/>
    </row>
    <row r="35" spans="1:13" ht="15.6" x14ac:dyDescent="0.25">
      <c r="A35" s="11">
        <v>7</v>
      </c>
      <c r="B35" s="2"/>
      <c r="C35" s="24"/>
      <c r="D35" s="24"/>
      <c r="E35" s="24"/>
      <c r="F35" s="24"/>
      <c r="G35" s="1" t="s">
        <v>12</v>
      </c>
      <c r="H35" s="8"/>
      <c r="I35" s="8"/>
      <c r="J35" s="4" t="str">
        <f>IF(ABS(4787+H35-I35)&gt;3,"超限",4787+H35-I35)</f>
        <v>超限</v>
      </c>
      <c r="K35" s="2"/>
      <c r="L35" s="22"/>
      <c r="M35" s="23"/>
    </row>
    <row r="36" spans="1:13" ht="15.6" x14ac:dyDescent="0.25">
      <c r="A36" s="11"/>
      <c r="B36" s="22"/>
      <c r="C36" s="24"/>
      <c r="D36" s="24"/>
      <c r="E36" s="24"/>
      <c r="F36" s="24"/>
      <c r="G36" s="1" t="s">
        <v>13</v>
      </c>
      <c r="H36" s="8"/>
      <c r="I36" s="8"/>
      <c r="J36" s="4" t="str">
        <f>IF(ABS(4687+H36-I36)&gt;3,"超限",4687+H36-I36)</f>
        <v>超限</v>
      </c>
      <c r="K36" s="2"/>
      <c r="L36" s="22"/>
      <c r="M36" s="23"/>
    </row>
    <row r="37" spans="1:13" ht="15.6" x14ac:dyDescent="0.25">
      <c r="A37" s="11"/>
      <c r="B37" s="22"/>
      <c r="C37" s="25">
        <f>(C35-C36)/10</f>
        <v>0</v>
      </c>
      <c r="D37" s="25"/>
      <c r="E37" s="25">
        <f>(E35-E36)/10</f>
        <v>0</v>
      </c>
      <c r="F37" s="25"/>
      <c r="G37" s="5" t="s">
        <v>14</v>
      </c>
      <c r="H37" s="6">
        <f>(H35-H36)/1000</f>
        <v>0</v>
      </c>
      <c r="I37" s="6">
        <f>(I35-I36)/1000</f>
        <v>0</v>
      </c>
      <c r="J37" s="4" t="e">
        <f>IF(ABS(J35-J36)&gt;5,"超限",J35-J36)</f>
        <v>#VALUE!</v>
      </c>
      <c r="K37" s="7">
        <f>(H37+I37-0.1)/2</f>
        <v>-0.05</v>
      </c>
      <c r="L37" s="22"/>
      <c r="M37" s="23"/>
    </row>
    <row r="38" spans="1:13" ht="15.6" x14ac:dyDescent="0.25">
      <c r="A38" s="11"/>
      <c r="B38" s="2"/>
      <c r="C38" s="26">
        <f>IF(ABS(C37-E37)&gt;3,"超限",C37-E37)</f>
        <v>0</v>
      </c>
      <c r="D38" s="26"/>
      <c r="E38" s="27">
        <f>IF(ABS(E34+C38)&gt;5,"超限",E34+C38)</f>
        <v>-0.50000000000001066</v>
      </c>
      <c r="F38" s="27"/>
      <c r="G38" s="2"/>
      <c r="H38" s="2"/>
      <c r="I38" s="2"/>
      <c r="J38" s="2"/>
      <c r="K38" s="2"/>
      <c r="L38" s="22"/>
      <c r="M38" s="23"/>
    </row>
    <row r="39" spans="1:13" ht="15.6" x14ac:dyDescent="0.25">
      <c r="A39" s="11">
        <v>8</v>
      </c>
      <c r="B39" s="2"/>
      <c r="C39" s="24"/>
      <c r="D39" s="24"/>
      <c r="E39" s="24"/>
      <c r="F39" s="24"/>
      <c r="G39" s="1" t="s">
        <v>12</v>
      </c>
      <c r="H39" s="8"/>
      <c r="I39" s="8"/>
      <c r="J39" s="4" t="str">
        <f>IF(ABS(4687+H39-I39)&gt;3,"超限",4687+H39-I39)</f>
        <v>超限</v>
      </c>
      <c r="K39" s="2"/>
      <c r="L39" s="22"/>
      <c r="M39" s="23"/>
    </row>
    <row r="40" spans="1:13" ht="15.6" x14ac:dyDescent="0.25">
      <c r="A40" s="11"/>
      <c r="B40" s="22"/>
      <c r="C40" s="24"/>
      <c r="D40" s="24"/>
      <c r="E40" s="24"/>
      <c r="F40" s="24"/>
      <c r="G40" s="1" t="s">
        <v>13</v>
      </c>
      <c r="H40" s="8"/>
      <c r="I40" s="8"/>
      <c r="J40" s="4" t="str">
        <f>IF(ABS(4787+H40-I40)&gt;3,"超限",4787+H40-I40)</f>
        <v>超限</v>
      </c>
      <c r="K40" s="2"/>
      <c r="L40" s="22"/>
      <c r="M40" s="23"/>
    </row>
    <row r="41" spans="1:13" ht="15.6" x14ac:dyDescent="0.25">
      <c r="A41" s="11"/>
      <c r="B41" s="22"/>
      <c r="C41" s="25">
        <f>(C39-C40)/10</f>
        <v>0</v>
      </c>
      <c r="D41" s="25"/>
      <c r="E41" s="25">
        <f>(E39-E40)/10</f>
        <v>0</v>
      </c>
      <c r="F41" s="25"/>
      <c r="G41" s="5" t="s">
        <v>14</v>
      </c>
      <c r="H41" s="6">
        <f>(H39-H40)/1000</f>
        <v>0</v>
      </c>
      <c r="I41" s="6">
        <f>(I39-I40)/1000</f>
        <v>0</v>
      </c>
      <c r="J41" s="4" t="e">
        <f>IF(ABS(J39-J40)&gt;5,"超限",J39-J40)</f>
        <v>#VALUE!</v>
      </c>
      <c r="K41" s="7">
        <f>(H41+I41+0.1)/2</f>
        <v>0.05</v>
      </c>
      <c r="L41" s="22"/>
      <c r="M41" s="23"/>
    </row>
    <row r="42" spans="1:13" ht="15.6" x14ac:dyDescent="0.25">
      <c r="A42" s="11"/>
      <c r="B42" s="2"/>
      <c r="C42" s="26">
        <f>IF(ABS(C41-E41)&gt;3,"超限",C41-E41)</f>
        <v>0</v>
      </c>
      <c r="D42" s="26"/>
      <c r="E42" s="27">
        <f>IF(ABS(E38+C42)&gt;5,"超限",E38+C42)</f>
        <v>-0.50000000000001066</v>
      </c>
      <c r="F42" s="27"/>
      <c r="G42" s="2"/>
      <c r="H42" s="2"/>
      <c r="I42" s="2"/>
      <c r="J42" s="2"/>
      <c r="K42" s="2"/>
      <c r="L42" s="22"/>
      <c r="M42" s="23"/>
    </row>
    <row r="43" spans="1:13" ht="15.6" x14ac:dyDescent="0.25">
      <c r="A43" s="11">
        <v>9</v>
      </c>
      <c r="B43" s="2"/>
      <c r="C43" s="24"/>
      <c r="D43" s="24"/>
      <c r="E43" s="24"/>
      <c r="F43" s="24"/>
      <c r="G43" s="1" t="s">
        <v>12</v>
      </c>
      <c r="H43" s="8"/>
      <c r="I43" s="8"/>
      <c r="J43" s="4" t="str">
        <f>IF(ABS(4787+H43-I43)&gt;3,"超限",4787+H43-I43)</f>
        <v>超限</v>
      </c>
      <c r="K43" s="2"/>
      <c r="L43" s="22"/>
      <c r="M43" s="23"/>
    </row>
    <row r="44" spans="1:13" ht="15.6" x14ac:dyDescent="0.25">
      <c r="A44" s="11"/>
      <c r="B44" s="22"/>
      <c r="C44" s="24"/>
      <c r="D44" s="24"/>
      <c r="E44" s="24"/>
      <c r="F44" s="24"/>
      <c r="G44" s="1" t="s">
        <v>13</v>
      </c>
      <c r="H44" s="8"/>
      <c r="I44" s="8"/>
      <c r="J44" s="4" t="str">
        <f>IF(ABS(4687+H44-I44)&gt;3,"超限",4687+H44-I44)</f>
        <v>超限</v>
      </c>
      <c r="K44" s="2"/>
      <c r="L44" s="22"/>
      <c r="M44" s="23"/>
    </row>
    <row r="45" spans="1:13" ht="15.6" x14ac:dyDescent="0.25">
      <c r="A45" s="11"/>
      <c r="B45" s="22"/>
      <c r="C45" s="25">
        <f>(C43-C44)/10</f>
        <v>0</v>
      </c>
      <c r="D45" s="25"/>
      <c r="E45" s="25">
        <f>(E43-E44)/10</f>
        <v>0</v>
      </c>
      <c r="F45" s="25"/>
      <c r="G45" s="5" t="s">
        <v>14</v>
      </c>
      <c r="H45" s="6">
        <f>(H43-H44)/1000</f>
        <v>0</v>
      </c>
      <c r="I45" s="6">
        <f>(I43-I44)/1000</f>
        <v>0</v>
      </c>
      <c r="J45" s="4" t="e">
        <f>IF(ABS(J43-J44)&gt;5,"超限",J43-J44)</f>
        <v>#VALUE!</v>
      </c>
      <c r="K45" s="7">
        <f>(H45+I45-0.1)/2</f>
        <v>-0.05</v>
      </c>
      <c r="L45" s="22"/>
      <c r="M45" s="23"/>
    </row>
    <row r="46" spans="1:13" ht="15.6" x14ac:dyDescent="0.25">
      <c r="A46" s="11"/>
      <c r="B46" s="2"/>
      <c r="C46" s="26">
        <f>IF(ABS(C45-E45)&gt;3,"超限",C45-E45)</f>
        <v>0</v>
      </c>
      <c r="D46" s="26"/>
      <c r="E46" s="27">
        <f>IF(ABS(E42+C46)&gt;5,"超限",E42+C46)</f>
        <v>-0.50000000000001066</v>
      </c>
      <c r="F46" s="27"/>
      <c r="G46" s="2"/>
      <c r="H46" s="2"/>
      <c r="I46" s="2"/>
      <c r="J46" s="2"/>
      <c r="K46" s="2"/>
      <c r="L46" s="22"/>
      <c r="M46" s="23"/>
    </row>
    <row r="47" spans="1:13" ht="15.6" x14ac:dyDescent="0.25">
      <c r="A47" s="11">
        <v>10</v>
      </c>
      <c r="B47" s="2"/>
      <c r="C47" s="24"/>
      <c r="D47" s="24"/>
      <c r="E47" s="24"/>
      <c r="F47" s="24"/>
      <c r="G47" s="1" t="s">
        <v>12</v>
      </c>
      <c r="H47" s="8"/>
      <c r="I47" s="8"/>
      <c r="J47" s="4" t="str">
        <f>IF(ABS(4687+H47-I47)&gt;3,"超限",4687+H47-I47)</f>
        <v>超限</v>
      </c>
      <c r="K47" s="2"/>
      <c r="L47" s="22"/>
      <c r="M47" s="23"/>
    </row>
    <row r="48" spans="1:13" ht="15.6" x14ac:dyDescent="0.25">
      <c r="A48" s="11"/>
      <c r="B48" s="22"/>
      <c r="C48" s="24"/>
      <c r="D48" s="24"/>
      <c r="E48" s="24"/>
      <c r="F48" s="24"/>
      <c r="G48" s="1" t="s">
        <v>13</v>
      </c>
      <c r="H48" s="8"/>
      <c r="I48" s="8"/>
      <c r="J48" s="4" t="str">
        <f>IF(ABS(4787+H48-I48)&gt;3,"超限",4787+H48-I48)</f>
        <v>超限</v>
      </c>
      <c r="K48" s="2"/>
      <c r="L48" s="22"/>
      <c r="M48" s="23"/>
    </row>
    <row r="49" spans="1:13" ht="15.6" x14ac:dyDescent="0.25">
      <c r="A49" s="11"/>
      <c r="B49" s="22"/>
      <c r="C49" s="25">
        <f>(C47-C48)/10</f>
        <v>0</v>
      </c>
      <c r="D49" s="25"/>
      <c r="E49" s="25">
        <f>(E47-E48)/10</f>
        <v>0</v>
      </c>
      <c r="F49" s="25"/>
      <c r="G49" s="5" t="s">
        <v>14</v>
      </c>
      <c r="H49" s="6">
        <f>(H47-H48)/1000</f>
        <v>0</v>
      </c>
      <c r="I49" s="6">
        <f>(I47-I48)/1000</f>
        <v>0</v>
      </c>
      <c r="J49" s="4" t="e">
        <f>IF(ABS(J47-J48)&gt;5,"超限",J47-J48)</f>
        <v>#VALUE!</v>
      </c>
      <c r="K49" s="7">
        <f>(H49+I49+0.1)/2</f>
        <v>0.05</v>
      </c>
      <c r="L49" s="22"/>
      <c r="M49" s="23"/>
    </row>
    <row r="50" spans="1:13" ht="15.6" x14ac:dyDescent="0.25">
      <c r="A50" s="11"/>
      <c r="B50" s="2"/>
      <c r="C50" s="26">
        <f>IF(ABS(C49-E49)&gt;3,"超限",C49-E49)</f>
        <v>0</v>
      </c>
      <c r="D50" s="26"/>
      <c r="E50" s="27">
        <f>IF(ABS(E46+C50)&gt;5,"超限",E46+C50)</f>
        <v>-0.50000000000001066</v>
      </c>
      <c r="F50" s="27"/>
      <c r="G50" s="2"/>
      <c r="H50" s="2"/>
      <c r="I50" s="2"/>
      <c r="J50" s="2"/>
      <c r="K50" s="2"/>
      <c r="L50" s="22"/>
      <c r="M50" s="23"/>
    </row>
    <row r="51" spans="1:13" ht="15.6" x14ac:dyDescent="0.25">
      <c r="A51" s="11">
        <v>11</v>
      </c>
      <c r="B51" s="2"/>
      <c r="C51" s="24"/>
      <c r="D51" s="24"/>
      <c r="E51" s="24"/>
      <c r="F51" s="24"/>
      <c r="G51" s="1" t="s">
        <v>12</v>
      </c>
      <c r="H51" s="8"/>
      <c r="I51" s="8"/>
      <c r="J51" s="4" t="str">
        <f>IF(ABS(4787+H51-I51)&gt;3,"超限",4787+H51-I51)</f>
        <v>超限</v>
      </c>
      <c r="K51" s="2"/>
      <c r="L51" s="22"/>
      <c r="M51" s="23"/>
    </row>
    <row r="52" spans="1:13" ht="15.6" x14ac:dyDescent="0.25">
      <c r="A52" s="11"/>
      <c r="B52" s="22"/>
      <c r="C52" s="24"/>
      <c r="D52" s="24"/>
      <c r="E52" s="24"/>
      <c r="F52" s="24"/>
      <c r="G52" s="1" t="s">
        <v>13</v>
      </c>
      <c r="H52" s="8"/>
      <c r="I52" s="8"/>
      <c r="J52" s="4" t="str">
        <f>IF(ABS(4687+H52-I52)&gt;3,"超限",4687+H52-I52)</f>
        <v>超限</v>
      </c>
      <c r="K52" s="2"/>
      <c r="L52" s="22"/>
      <c r="M52" s="23"/>
    </row>
    <row r="53" spans="1:13" ht="15.6" x14ac:dyDescent="0.25">
      <c r="A53" s="11"/>
      <c r="B53" s="22"/>
      <c r="C53" s="25">
        <f>(C51-C52)/10</f>
        <v>0</v>
      </c>
      <c r="D53" s="25"/>
      <c r="E53" s="25">
        <f>(E51-E52)/10</f>
        <v>0</v>
      </c>
      <c r="F53" s="25"/>
      <c r="G53" s="5" t="s">
        <v>14</v>
      </c>
      <c r="H53" s="6">
        <f>(H51-H52)/1000</f>
        <v>0</v>
      </c>
      <c r="I53" s="6">
        <f>(I51-I52)/1000</f>
        <v>0</v>
      </c>
      <c r="J53" s="4" t="e">
        <f>IF(ABS(J51-J52)&gt;5,"超限",J51-J52)</f>
        <v>#VALUE!</v>
      </c>
      <c r="K53" s="7">
        <f>(H53+I53-0.1)/2</f>
        <v>-0.05</v>
      </c>
      <c r="L53" s="22"/>
      <c r="M53" s="23"/>
    </row>
    <row r="54" spans="1:13" ht="15.6" x14ac:dyDescent="0.25">
      <c r="A54" s="11"/>
      <c r="B54" s="2"/>
      <c r="C54" s="26">
        <f>IF(ABS(C53-E53)&gt;3,"超限",C53-E53)</f>
        <v>0</v>
      </c>
      <c r="D54" s="26"/>
      <c r="E54" s="27">
        <f>IF(ABS(E50+C54)&gt;5,"超限",E50+C54)</f>
        <v>-0.50000000000001066</v>
      </c>
      <c r="F54" s="27"/>
      <c r="G54" s="2"/>
      <c r="H54" s="2"/>
      <c r="I54" s="2"/>
      <c r="J54" s="2"/>
      <c r="K54" s="2"/>
      <c r="L54" s="22"/>
      <c r="M54" s="23"/>
    </row>
    <row r="55" spans="1:13" ht="15.6" x14ac:dyDescent="0.25">
      <c r="A55" s="11">
        <v>12</v>
      </c>
      <c r="B55" s="2"/>
      <c r="C55" s="24"/>
      <c r="D55" s="24"/>
      <c r="E55" s="24"/>
      <c r="F55" s="24"/>
      <c r="G55" s="1" t="s">
        <v>12</v>
      </c>
      <c r="H55" s="8"/>
      <c r="I55" s="8"/>
      <c r="J55" s="4" t="str">
        <f>IF(ABS(4687+H55-I55)&gt;3,"超限",4687+H55-I55)</f>
        <v>超限</v>
      </c>
      <c r="K55" s="2"/>
      <c r="L55" s="22"/>
      <c r="M55" s="23"/>
    </row>
    <row r="56" spans="1:13" ht="15.6" x14ac:dyDescent="0.25">
      <c r="A56" s="11"/>
      <c r="B56" s="22"/>
      <c r="C56" s="24"/>
      <c r="D56" s="24"/>
      <c r="E56" s="24"/>
      <c r="F56" s="24"/>
      <c r="G56" s="1" t="s">
        <v>13</v>
      </c>
      <c r="H56" s="8"/>
      <c r="I56" s="8"/>
      <c r="J56" s="4" t="str">
        <f>IF(ABS(4787+H56-I56)&gt;3,"超限",4787+H56-I56)</f>
        <v>超限</v>
      </c>
      <c r="K56" s="2"/>
      <c r="L56" s="22"/>
      <c r="M56" s="23"/>
    </row>
    <row r="57" spans="1:13" ht="15.6" x14ac:dyDescent="0.25">
      <c r="A57" s="11"/>
      <c r="B57" s="22"/>
      <c r="C57" s="25">
        <f>(C55-C56)/10</f>
        <v>0</v>
      </c>
      <c r="D57" s="25"/>
      <c r="E57" s="25">
        <f>(E55-E56)/10</f>
        <v>0</v>
      </c>
      <c r="F57" s="25"/>
      <c r="G57" s="5" t="s">
        <v>14</v>
      </c>
      <c r="H57" s="6">
        <f>(H55-H56)/1000</f>
        <v>0</v>
      </c>
      <c r="I57" s="6">
        <f>(I55-I56)/1000</f>
        <v>0</v>
      </c>
      <c r="J57" s="4" t="e">
        <f>IF(ABS(J55-J56)&gt;5,"超限",J55-J56)</f>
        <v>#VALUE!</v>
      </c>
      <c r="K57" s="7">
        <f>(H57+I57+0.1)/2</f>
        <v>0.05</v>
      </c>
      <c r="L57" s="22"/>
      <c r="M57" s="23"/>
    </row>
    <row r="58" spans="1:13" ht="15.6" x14ac:dyDescent="0.25">
      <c r="A58" s="11"/>
      <c r="B58" s="2"/>
      <c r="C58" s="26">
        <f>C57-E57</f>
        <v>0</v>
      </c>
      <c r="D58" s="26"/>
      <c r="E58" s="27">
        <f>IF(ABS(E54+C58)&gt;5,"超限",E54+C58)</f>
        <v>-0.50000000000001066</v>
      </c>
      <c r="F58" s="27"/>
      <c r="G58" s="2"/>
      <c r="H58" s="2"/>
      <c r="I58" s="2"/>
      <c r="J58" s="2"/>
      <c r="K58" s="2"/>
      <c r="L58" s="22"/>
      <c r="M58" s="23"/>
    </row>
    <row r="59" spans="1:13" ht="15.6" x14ac:dyDescent="0.25">
      <c r="A59" s="11">
        <v>13</v>
      </c>
      <c r="B59" s="2"/>
      <c r="C59" s="24"/>
      <c r="D59" s="24"/>
      <c r="E59" s="24"/>
      <c r="F59" s="24"/>
      <c r="G59" s="1" t="s">
        <v>12</v>
      </c>
      <c r="H59" s="8"/>
      <c r="I59" s="8"/>
      <c r="J59" s="4" t="str">
        <f>IF(ABS(4787+H59-I59)&gt;3,"超限",4787+H59-I59)</f>
        <v>超限</v>
      </c>
      <c r="K59" s="2"/>
      <c r="L59" s="22"/>
      <c r="M59" s="23"/>
    </row>
    <row r="60" spans="1:13" ht="15.6" x14ac:dyDescent="0.25">
      <c r="A60" s="11"/>
      <c r="B60" s="22"/>
      <c r="C60" s="24"/>
      <c r="D60" s="24"/>
      <c r="E60" s="24"/>
      <c r="F60" s="24"/>
      <c r="G60" s="1" t="s">
        <v>13</v>
      </c>
      <c r="H60" s="8"/>
      <c r="I60" s="8"/>
      <c r="J60" s="4" t="str">
        <f>IF(ABS(4687+H60-I60)&gt;3,"超限",4687+H60-I60)</f>
        <v>超限</v>
      </c>
      <c r="K60" s="2"/>
      <c r="L60" s="22"/>
      <c r="M60" s="23"/>
    </row>
    <row r="61" spans="1:13" ht="15.6" x14ac:dyDescent="0.25">
      <c r="A61" s="11"/>
      <c r="B61" s="22"/>
      <c r="C61" s="25">
        <f>(C59-C60)/10</f>
        <v>0</v>
      </c>
      <c r="D61" s="25"/>
      <c r="E61" s="25">
        <f>(E59-E60)/10</f>
        <v>0</v>
      </c>
      <c r="F61" s="25"/>
      <c r="G61" s="5" t="s">
        <v>14</v>
      </c>
      <c r="H61" s="6">
        <f>(H59-H60)/1000</f>
        <v>0</v>
      </c>
      <c r="I61" s="6">
        <f>(I59-I60)/1000</f>
        <v>0</v>
      </c>
      <c r="J61" s="4" t="e">
        <f>IF(ABS(J59-J60)&gt;5,"超限",J59-J60)</f>
        <v>#VALUE!</v>
      </c>
      <c r="K61" s="7">
        <f>(H61+I61-0.1)/2</f>
        <v>-0.05</v>
      </c>
      <c r="L61" s="22"/>
      <c r="M61" s="23"/>
    </row>
    <row r="62" spans="1:13" ht="15.6" x14ac:dyDescent="0.25">
      <c r="A62" s="11"/>
      <c r="B62" s="2"/>
      <c r="C62" s="26">
        <f>IF(ABS(C61-E61)&gt;3,"超限",C61-E61)</f>
        <v>0</v>
      </c>
      <c r="D62" s="26"/>
      <c r="E62" s="27">
        <f>IF(ABS(E58+C62)&gt;5,"超限",E58+C62)</f>
        <v>-0.50000000000001066</v>
      </c>
      <c r="F62" s="27"/>
      <c r="G62" s="2"/>
      <c r="H62" s="2"/>
      <c r="I62" s="2"/>
      <c r="J62" s="2"/>
      <c r="K62" s="2"/>
      <c r="L62" s="22"/>
      <c r="M62" s="23"/>
    </row>
    <row r="63" spans="1:13" ht="15.6" x14ac:dyDescent="0.25">
      <c r="A63" s="11">
        <v>14</v>
      </c>
      <c r="B63" s="2"/>
      <c r="C63" s="24"/>
      <c r="D63" s="24"/>
      <c r="E63" s="24"/>
      <c r="F63" s="24"/>
      <c r="G63" s="1" t="s">
        <v>12</v>
      </c>
      <c r="H63" s="8"/>
      <c r="I63" s="8"/>
      <c r="J63" s="4" t="str">
        <f>IF(ABS(4687+H63-I63)&gt;3,"超限",4687+H63-I63)</f>
        <v>超限</v>
      </c>
      <c r="K63" s="2"/>
      <c r="L63" s="22"/>
      <c r="M63" s="23"/>
    </row>
    <row r="64" spans="1:13" ht="15.6" x14ac:dyDescent="0.25">
      <c r="A64" s="11"/>
      <c r="B64" s="22"/>
      <c r="C64" s="24"/>
      <c r="D64" s="24"/>
      <c r="E64" s="24"/>
      <c r="F64" s="24"/>
      <c r="G64" s="1" t="s">
        <v>13</v>
      </c>
      <c r="H64" s="8"/>
      <c r="I64" s="8"/>
      <c r="J64" s="4" t="str">
        <f>IF(ABS(4787+H64-I64)&gt;3,"超限",4787+H64-I64)</f>
        <v>超限</v>
      </c>
      <c r="K64" s="2"/>
      <c r="L64" s="22"/>
      <c r="M64" s="23"/>
    </row>
    <row r="65" spans="1:13" ht="15.6" x14ac:dyDescent="0.25">
      <c r="A65" s="11"/>
      <c r="B65" s="22"/>
      <c r="C65" s="25">
        <f>(C63-C64)/10</f>
        <v>0</v>
      </c>
      <c r="D65" s="25"/>
      <c r="E65" s="25">
        <f>(E63-E64)/10</f>
        <v>0</v>
      </c>
      <c r="F65" s="25"/>
      <c r="G65" s="5" t="s">
        <v>14</v>
      </c>
      <c r="H65" s="6">
        <f>(H63-H64)/1000</f>
        <v>0</v>
      </c>
      <c r="I65" s="6">
        <f>(I63-I64)/1000</f>
        <v>0</v>
      </c>
      <c r="J65" s="4" t="e">
        <f>IF(ABS(J63-J64)&gt;5,"超限",J63-J64)</f>
        <v>#VALUE!</v>
      </c>
      <c r="K65" s="7">
        <f>(H65+I65+0.1)/2</f>
        <v>0.05</v>
      </c>
      <c r="L65" s="22"/>
      <c r="M65" s="23"/>
    </row>
    <row r="66" spans="1:13" ht="15.6" x14ac:dyDescent="0.25">
      <c r="A66" s="11"/>
      <c r="B66" s="2"/>
      <c r="C66" s="26">
        <f>IF(ABS(C65-E65)&gt;3,"超限",C65-E65)</f>
        <v>0</v>
      </c>
      <c r="D66" s="26"/>
      <c r="E66" s="27">
        <f>IF(ABS(E62+C66)&gt;5,"超限",E62+C66)</f>
        <v>-0.50000000000001066</v>
      </c>
      <c r="F66" s="27"/>
      <c r="G66" s="2"/>
      <c r="H66" s="2"/>
      <c r="I66" s="2"/>
      <c r="J66" s="2"/>
      <c r="K66" s="2"/>
      <c r="L66" s="22"/>
      <c r="M66" s="23"/>
    </row>
    <row r="67" spans="1:13" ht="15.6" x14ac:dyDescent="0.25">
      <c r="A67" s="11">
        <v>15</v>
      </c>
      <c r="B67" s="2"/>
      <c r="C67" s="24"/>
      <c r="D67" s="24"/>
      <c r="E67" s="24"/>
      <c r="F67" s="24"/>
      <c r="G67" s="1" t="s">
        <v>12</v>
      </c>
      <c r="H67" s="8"/>
      <c r="I67" s="8"/>
      <c r="J67" s="4" t="str">
        <f>IF(ABS(4787+H67-I67)&gt;3,"超限",4787+H67-I67)</f>
        <v>超限</v>
      </c>
      <c r="K67" s="2"/>
      <c r="L67" s="22"/>
      <c r="M67" s="23"/>
    </row>
    <row r="68" spans="1:13" ht="15.6" x14ac:dyDescent="0.25">
      <c r="A68" s="11"/>
      <c r="B68" s="22"/>
      <c r="C68" s="24"/>
      <c r="D68" s="24"/>
      <c r="E68" s="24"/>
      <c r="F68" s="24"/>
      <c r="G68" s="1" t="s">
        <v>13</v>
      </c>
      <c r="H68" s="8"/>
      <c r="I68" s="8"/>
      <c r="J68" s="4" t="str">
        <f>IF(ABS(4687+H68-I68)&gt;3,"超限",4687+H68-I68)</f>
        <v>超限</v>
      </c>
      <c r="K68" s="2"/>
      <c r="L68" s="22"/>
      <c r="M68" s="23"/>
    </row>
    <row r="69" spans="1:13" ht="15.6" x14ac:dyDescent="0.25">
      <c r="A69" s="11"/>
      <c r="B69" s="22"/>
      <c r="C69" s="25">
        <f>(C67-C68)/10</f>
        <v>0</v>
      </c>
      <c r="D69" s="25"/>
      <c r="E69" s="25">
        <f>(E67-E68)/10</f>
        <v>0</v>
      </c>
      <c r="F69" s="25"/>
      <c r="G69" s="5" t="s">
        <v>14</v>
      </c>
      <c r="H69" s="6">
        <f>(H67-H68)/1000</f>
        <v>0</v>
      </c>
      <c r="I69" s="6">
        <f>(I67-I68)/1000</f>
        <v>0</v>
      </c>
      <c r="J69" s="4" t="e">
        <f>IF(ABS(J67-J68)&gt;5,"超限",J67-J68)</f>
        <v>#VALUE!</v>
      </c>
      <c r="K69" s="7">
        <f>(H69+I69-0.1)/2</f>
        <v>-0.05</v>
      </c>
      <c r="L69" s="22"/>
      <c r="M69" s="23"/>
    </row>
    <row r="70" spans="1:13" ht="15.6" x14ac:dyDescent="0.25">
      <c r="A70" s="11"/>
      <c r="B70" s="2"/>
      <c r="C70" s="26">
        <f>IF(ABS(C69-E69)&gt;3,"超限",C69-E69)</f>
        <v>0</v>
      </c>
      <c r="D70" s="26"/>
      <c r="E70" s="27">
        <f>IF(ABS(E66+C70)&gt;5,"超限",E66+C70)</f>
        <v>-0.50000000000001066</v>
      </c>
      <c r="F70" s="27"/>
      <c r="G70" s="2"/>
      <c r="H70" s="2"/>
      <c r="I70" s="2"/>
      <c r="J70" s="2"/>
      <c r="K70" s="2"/>
      <c r="L70" s="22"/>
      <c r="M70" s="23"/>
    </row>
    <row r="71" spans="1:13" ht="15.6" x14ac:dyDescent="0.25">
      <c r="A71" s="11">
        <v>16</v>
      </c>
      <c r="B71" s="2"/>
      <c r="C71" s="24"/>
      <c r="D71" s="24"/>
      <c r="E71" s="24"/>
      <c r="F71" s="24"/>
      <c r="G71" s="1" t="s">
        <v>12</v>
      </c>
      <c r="H71" s="8"/>
      <c r="I71" s="8"/>
      <c r="J71" s="4" t="str">
        <f>IF(ABS(4687+H71-I71)&gt;3,"超限",4687+H71-I71)</f>
        <v>超限</v>
      </c>
      <c r="K71" s="2"/>
      <c r="L71" s="22"/>
      <c r="M71" s="23"/>
    </row>
    <row r="72" spans="1:13" ht="15.6" x14ac:dyDescent="0.25">
      <c r="A72" s="11"/>
      <c r="B72" s="22"/>
      <c r="C72" s="24"/>
      <c r="D72" s="24"/>
      <c r="E72" s="24"/>
      <c r="F72" s="24"/>
      <c r="G72" s="1" t="s">
        <v>13</v>
      </c>
      <c r="H72" s="8"/>
      <c r="I72" s="8"/>
      <c r="J72" s="4" t="str">
        <f>IF(ABS(4787+H72-I72)&gt;3,"超限",4787+H72-I72)</f>
        <v>超限</v>
      </c>
      <c r="K72" s="2"/>
      <c r="L72" s="22"/>
      <c r="M72" s="23"/>
    </row>
    <row r="73" spans="1:13" ht="15.6" x14ac:dyDescent="0.25">
      <c r="A73" s="11"/>
      <c r="B73" s="22"/>
      <c r="C73" s="25">
        <f>(C71-C72)/10</f>
        <v>0</v>
      </c>
      <c r="D73" s="25"/>
      <c r="E73" s="25">
        <f>(E71-E72)/10</f>
        <v>0</v>
      </c>
      <c r="F73" s="25"/>
      <c r="G73" s="5" t="s">
        <v>14</v>
      </c>
      <c r="H73" s="6">
        <f>(H71-H72)/1000</f>
        <v>0</v>
      </c>
      <c r="I73" s="6">
        <f>(I71-I72)/1000</f>
        <v>0</v>
      </c>
      <c r="J73" s="4" t="e">
        <f>IF(ABS(J71-J72)&gt;5,"超限",J71-J72)</f>
        <v>#VALUE!</v>
      </c>
      <c r="K73" s="7">
        <f>(H73+I73+0.1)/2</f>
        <v>0.05</v>
      </c>
      <c r="L73" s="22"/>
      <c r="M73" s="23"/>
    </row>
    <row r="74" spans="1:13" ht="15.6" x14ac:dyDescent="0.25">
      <c r="A74" s="11"/>
      <c r="B74" s="2"/>
      <c r="C74" s="26">
        <f>IF(ABS(C73-E73)&gt;3,"超限",C73-E73)</f>
        <v>0</v>
      </c>
      <c r="D74" s="26"/>
      <c r="E74" s="27">
        <f>IF(ABS(E70+C74)&gt;5,"超限",E70+C74)</f>
        <v>-0.50000000000001066</v>
      </c>
      <c r="F74" s="27"/>
      <c r="G74" s="2"/>
      <c r="H74" s="2"/>
      <c r="I74" s="2"/>
      <c r="J74" s="2"/>
      <c r="K74" s="2"/>
      <c r="L74" s="22"/>
      <c r="M74" s="23"/>
    </row>
    <row r="75" spans="1:13" ht="15.6" x14ac:dyDescent="0.25">
      <c r="A75" s="11">
        <v>17</v>
      </c>
      <c r="B75" s="2"/>
      <c r="C75" s="24"/>
      <c r="D75" s="24"/>
      <c r="E75" s="24"/>
      <c r="F75" s="24"/>
      <c r="G75" s="1" t="s">
        <v>12</v>
      </c>
      <c r="H75" s="8"/>
      <c r="I75" s="8"/>
      <c r="J75" s="4" t="str">
        <f>IF(ABS(4787+H75-I75)&gt;3,"超限",4787+H75-I75)</f>
        <v>超限</v>
      </c>
      <c r="K75" s="2"/>
      <c r="L75" s="22"/>
      <c r="M75" s="23"/>
    </row>
    <row r="76" spans="1:13" ht="15.6" x14ac:dyDescent="0.25">
      <c r="A76" s="11"/>
      <c r="B76" s="22"/>
      <c r="C76" s="24"/>
      <c r="D76" s="24"/>
      <c r="E76" s="24"/>
      <c r="F76" s="24"/>
      <c r="G76" s="1" t="s">
        <v>13</v>
      </c>
      <c r="H76" s="8"/>
      <c r="I76" s="8"/>
      <c r="J76" s="4" t="str">
        <f>IF(ABS(4687+H76-I76)&gt;3,"超限",4687+H76-I76)</f>
        <v>超限</v>
      </c>
      <c r="K76" s="2"/>
      <c r="L76" s="22"/>
      <c r="M76" s="23"/>
    </row>
    <row r="77" spans="1:13" ht="15.6" x14ac:dyDescent="0.25">
      <c r="A77" s="11"/>
      <c r="B77" s="22"/>
      <c r="C77" s="25">
        <f>(C75-C76)/10</f>
        <v>0</v>
      </c>
      <c r="D77" s="25"/>
      <c r="E77" s="25">
        <f>(E75-E76)/10</f>
        <v>0</v>
      </c>
      <c r="F77" s="25"/>
      <c r="G77" s="5" t="s">
        <v>14</v>
      </c>
      <c r="H77" s="6">
        <f>(H75-H76)/1000</f>
        <v>0</v>
      </c>
      <c r="I77" s="6">
        <f>(I75-I76)/1000</f>
        <v>0</v>
      </c>
      <c r="J77" s="4" t="e">
        <f>IF(ABS(J75-J76)&gt;5,"超限",J75-J76)</f>
        <v>#VALUE!</v>
      </c>
      <c r="K77" s="7">
        <f>(H77+I77-0.1)/2</f>
        <v>-0.05</v>
      </c>
      <c r="L77" s="22"/>
      <c r="M77" s="23"/>
    </row>
    <row r="78" spans="1:13" ht="15.6" x14ac:dyDescent="0.25">
      <c r="A78" s="11"/>
      <c r="B78" s="2"/>
      <c r="C78" s="26">
        <f>IF(ABS(C77-E77)&gt;3,"超限",C77-E77)</f>
        <v>0</v>
      </c>
      <c r="D78" s="26"/>
      <c r="E78" s="27">
        <f>IF(ABS(E74+C78)&gt;5,"超限",E74+C78)</f>
        <v>-0.50000000000001066</v>
      </c>
      <c r="F78" s="27"/>
      <c r="G78" s="2"/>
      <c r="H78" s="2"/>
      <c r="I78" s="2"/>
      <c r="J78" s="2"/>
      <c r="K78" s="2"/>
      <c r="L78" s="22"/>
      <c r="M78" s="23"/>
    </row>
    <row r="79" spans="1:13" ht="15.6" x14ac:dyDescent="0.25">
      <c r="A79" s="11">
        <v>18</v>
      </c>
      <c r="B79" s="2"/>
      <c r="C79" s="24"/>
      <c r="D79" s="24"/>
      <c r="E79" s="24"/>
      <c r="F79" s="24"/>
      <c r="G79" s="1" t="s">
        <v>12</v>
      </c>
      <c r="H79" s="8"/>
      <c r="I79" s="8"/>
      <c r="J79" s="4" t="str">
        <f>IF(ABS(4687+H79-I79)&gt;3,"超限",4687+H79-I79)</f>
        <v>超限</v>
      </c>
      <c r="K79" s="2"/>
      <c r="L79" s="22"/>
      <c r="M79" s="23"/>
    </row>
    <row r="80" spans="1:13" ht="15.6" x14ac:dyDescent="0.25">
      <c r="A80" s="11"/>
      <c r="B80" s="22"/>
      <c r="C80" s="24"/>
      <c r="D80" s="24"/>
      <c r="E80" s="24"/>
      <c r="F80" s="24"/>
      <c r="G80" s="1" t="s">
        <v>13</v>
      </c>
      <c r="H80" s="8"/>
      <c r="I80" s="8"/>
      <c r="J80" s="4" t="str">
        <f>IF(ABS(4787+H80-I80)&gt;3,"超限",4787+H80-I80)</f>
        <v>超限</v>
      </c>
      <c r="K80" s="2"/>
      <c r="L80" s="22"/>
      <c r="M80" s="23"/>
    </row>
    <row r="81" spans="1:13" ht="15.6" x14ac:dyDescent="0.25">
      <c r="A81" s="11"/>
      <c r="B81" s="22"/>
      <c r="C81" s="25">
        <f>(C79-C80)/10</f>
        <v>0</v>
      </c>
      <c r="D81" s="25"/>
      <c r="E81" s="25">
        <f>(E79-E80)/10</f>
        <v>0</v>
      </c>
      <c r="F81" s="25"/>
      <c r="G81" s="5" t="s">
        <v>14</v>
      </c>
      <c r="H81" s="6">
        <f>(H79-H80)/1000</f>
        <v>0</v>
      </c>
      <c r="I81" s="6">
        <f>(I79-I80)/1000</f>
        <v>0</v>
      </c>
      <c r="J81" s="4" t="e">
        <f>IF(ABS(J79-J80)&gt;5,"超限",J79-J80)</f>
        <v>#VALUE!</v>
      </c>
      <c r="K81" s="7">
        <f>(H81+I81+0.1)/2</f>
        <v>0.05</v>
      </c>
      <c r="L81" s="22"/>
      <c r="M81" s="23"/>
    </row>
    <row r="82" spans="1:13" ht="15.6" x14ac:dyDescent="0.25">
      <c r="A82" s="11"/>
      <c r="B82" s="2"/>
      <c r="C82" s="26">
        <f>IF(ABS(C81-E81)&gt;3,"超限",C81-E81)</f>
        <v>0</v>
      </c>
      <c r="D82" s="26"/>
      <c r="E82" s="27">
        <f>IF(ABS(E78+C82)&gt;5,"超限",E78+C82)</f>
        <v>-0.50000000000001066</v>
      </c>
      <c r="F82" s="27"/>
      <c r="G82" s="2"/>
      <c r="H82" s="2"/>
      <c r="I82" s="2"/>
      <c r="J82" s="2"/>
      <c r="K82" s="2"/>
      <c r="L82" s="22"/>
      <c r="M82" s="23"/>
    </row>
    <row r="83" spans="1:13" ht="15.6" x14ac:dyDescent="0.25">
      <c r="A83" s="11">
        <v>19</v>
      </c>
      <c r="B83" s="2"/>
      <c r="C83" s="24"/>
      <c r="D83" s="24"/>
      <c r="E83" s="24"/>
      <c r="F83" s="24"/>
      <c r="G83" s="1" t="s">
        <v>12</v>
      </c>
      <c r="H83" s="8"/>
      <c r="I83" s="8"/>
      <c r="J83" s="4" t="str">
        <f>IF(ABS(4787+H83-I83)&gt;3,"超限",4787+H83-I83)</f>
        <v>超限</v>
      </c>
      <c r="K83" s="2"/>
      <c r="L83" s="22"/>
      <c r="M83" s="23"/>
    </row>
    <row r="84" spans="1:13" ht="15.6" x14ac:dyDescent="0.25">
      <c r="A84" s="11"/>
      <c r="B84" s="22"/>
      <c r="C84" s="24"/>
      <c r="D84" s="24"/>
      <c r="E84" s="24"/>
      <c r="F84" s="24"/>
      <c r="G84" s="1" t="s">
        <v>13</v>
      </c>
      <c r="H84" s="8"/>
      <c r="I84" s="8"/>
      <c r="J84" s="4" t="str">
        <f>IF(ABS(4687+H84-I84)&gt;3,"超限",4687+H84-I84)</f>
        <v>超限</v>
      </c>
      <c r="K84" s="2"/>
      <c r="L84" s="22"/>
      <c r="M84" s="23"/>
    </row>
    <row r="85" spans="1:13" ht="15.6" x14ac:dyDescent="0.25">
      <c r="A85" s="11"/>
      <c r="B85" s="22"/>
      <c r="C85" s="25">
        <f>(C83-C84)/10</f>
        <v>0</v>
      </c>
      <c r="D85" s="25"/>
      <c r="E85" s="25">
        <f>(E83-E84)/10</f>
        <v>0</v>
      </c>
      <c r="F85" s="25"/>
      <c r="G85" s="5" t="s">
        <v>14</v>
      </c>
      <c r="H85" s="6">
        <f>(H83-H84)/1000</f>
        <v>0</v>
      </c>
      <c r="I85" s="6">
        <f>(I83-I84)/1000</f>
        <v>0</v>
      </c>
      <c r="J85" s="4" t="e">
        <f>IF(ABS(J83-J84)&gt;5,"超限",J83-J84)</f>
        <v>#VALUE!</v>
      </c>
      <c r="K85" s="7">
        <f>(H85+I85-0.1)/2</f>
        <v>-0.05</v>
      </c>
      <c r="L85" s="22"/>
      <c r="M85" s="23"/>
    </row>
    <row r="86" spans="1:13" ht="15.6" x14ac:dyDescent="0.25">
      <c r="A86" s="11"/>
      <c r="B86" s="2"/>
      <c r="C86" s="26">
        <f>IF(ABS(C85-E85)&gt;3,"超限",C85-E85)</f>
        <v>0</v>
      </c>
      <c r="D86" s="26"/>
      <c r="E86" s="27">
        <f>IF(ABS(E82+C86)&gt;5,"超限",E82+C86)</f>
        <v>-0.50000000000001066</v>
      </c>
      <c r="F86" s="27"/>
      <c r="G86" s="2"/>
      <c r="H86" s="2"/>
      <c r="I86" s="2"/>
      <c r="J86" s="2"/>
      <c r="K86" s="2"/>
      <c r="L86" s="22"/>
      <c r="M86" s="23"/>
    </row>
    <row r="87" spans="1:13" ht="15.6" x14ac:dyDescent="0.25">
      <c r="A87" s="11">
        <v>20</v>
      </c>
      <c r="B87" s="2"/>
      <c r="C87" s="24"/>
      <c r="D87" s="24"/>
      <c r="E87" s="24"/>
      <c r="F87" s="24"/>
      <c r="G87" s="1" t="s">
        <v>12</v>
      </c>
      <c r="H87" s="8"/>
      <c r="I87" s="8"/>
      <c r="J87" s="4" t="str">
        <f>IF(ABS(4687+H87-I87)&gt;3,"超限",4687+H87-I87)</f>
        <v>超限</v>
      </c>
      <c r="K87" s="2"/>
      <c r="L87" s="22"/>
      <c r="M87" s="23"/>
    </row>
    <row r="88" spans="1:13" ht="15.6" x14ac:dyDescent="0.25">
      <c r="A88" s="11"/>
      <c r="B88" s="22"/>
      <c r="C88" s="24"/>
      <c r="D88" s="24"/>
      <c r="E88" s="24"/>
      <c r="F88" s="24"/>
      <c r="G88" s="1" t="s">
        <v>13</v>
      </c>
      <c r="H88" s="8"/>
      <c r="I88" s="8"/>
      <c r="J88" s="4" t="str">
        <f>IF(ABS(4787+H88-I88)&gt;3,"超限",4787+H88-I88)</f>
        <v>超限</v>
      </c>
      <c r="K88" s="2"/>
      <c r="L88" s="22"/>
      <c r="M88" s="23"/>
    </row>
    <row r="89" spans="1:13" ht="15.6" x14ac:dyDescent="0.25">
      <c r="A89" s="11"/>
      <c r="B89" s="22"/>
      <c r="C89" s="25">
        <f>(C87-C88)/10</f>
        <v>0</v>
      </c>
      <c r="D89" s="25"/>
      <c r="E89" s="25">
        <f>(E87-E88)/10</f>
        <v>0</v>
      </c>
      <c r="F89" s="25"/>
      <c r="G89" s="5" t="s">
        <v>14</v>
      </c>
      <c r="H89" s="6">
        <f>(H87-H88)/1000</f>
        <v>0</v>
      </c>
      <c r="I89" s="6">
        <f>(I87-I88)/1000</f>
        <v>0</v>
      </c>
      <c r="J89" s="4" t="e">
        <f>IF(ABS(J87-J88)&gt;5,"超限",J87-J88)</f>
        <v>#VALUE!</v>
      </c>
      <c r="K89" s="7">
        <f>(H89+I89+0.1)/2</f>
        <v>0.05</v>
      </c>
      <c r="L89" s="22"/>
      <c r="M89" s="23"/>
    </row>
    <row r="90" spans="1:13" ht="15.6" x14ac:dyDescent="0.25">
      <c r="A90" s="11"/>
      <c r="B90" s="2"/>
      <c r="C90" s="26">
        <f>IF(ABS(C89-E89)&gt;3,"超限",C89-E89)</f>
        <v>0</v>
      </c>
      <c r="D90" s="26"/>
      <c r="E90" s="27">
        <f>IF(ABS(E86+C90)&gt;5,"超限",E86+C90)</f>
        <v>-0.50000000000001066</v>
      </c>
      <c r="F90" s="27"/>
      <c r="G90" s="2"/>
      <c r="H90" s="2"/>
      <c r="I90" s="2"/>
      <c r="J90" s="2"/>
      <c r="K90" s="2"/>
      <c r="L90" s="22"/>
      <c r="M90" s="23"/>
    </row>
    <row r="91" spans="1:13" ht="15.6" x14ac:dyDescent="0.25">
      <c r="A91" s="11">
        <v>21</v>
      </c>
      <c r="B91" s="2"/>
      <c r="C91" s="24"/>
      <c r="D91" s="24"/>
      <c r="E91" s="24"/>
      <c r="F91" s="24"/>
      <c r="G91" s="1" t="s">
        <v>12</v>
      </c>
      <c r="H91" s="8"/>
      <c r="I91" s="8"/>
      <c r="J91" s="4" t="str">
        <f>IF(ABS(4787+H91-I91)&gt;3,"超限",4787+H91-I91)</f>
        <v>超限</v>
      </c>
      <c r="K91" s="2"/>
      <c r="L91" s="22"/>
      <c r="M91" s="23"/>
    </row>
    <row r="92" spans="1:13" ht="15.6" x14ac:dyDescent="0.25">
      <c r="A92" s="11"/>
      <c r="B92" s="22"/>
      <c r="C92" s="24"/>
      <c r="D92" s="24"/>
      <c r="E92" s="24"/>
      <c r="F92" s="24"/>
      <c r="G92" s="1" t="s">
        <v>13</v>
      </c>
      <c r="H92" s="8"/>
      <c r="I92" s="8"/>
      <c r="J92" s="4" t="str">
        <f>IF(ABS(4687+H92-I92)&gt;3,"超限",4687+H92-I92)</f>
        <v>超限</v>
      </c>
      <c r="K92" s="2"/>
      <c r="L92" s="22"/>
      <c r="M92" s="23"/>
    </row>
    <row r="93" spans="1:13" ht="15.6" x14ac:dyDescent="0.25">
      <c r="A93" s="11"/>
      <c r="B93" s="22"/>
      <c r="C93" s="25">
        <f>(C91-C92)/10</f>
        <v>0</v>
      </c>
      <c r="D93" s="25"/>
      <c r="E93" s="25">
        <f>(E91-E92)/10</f>
        <v>0</v>
      </c>
      <c r="F93" s="25"/>
      <c r="G93" s="5" t="s">
        <v>14</v>
      </c>
      <c r="H93" s="6">
        <f>(H91-H92)/1000</f>
        <v>0</v>
      </c>
      <c r="I93" s="6">
        <f>(I91-I92)/1000</f>
        <v>0</v>
      </c>
      <c r="J93" s="4" t="e">
        <f>IF(ABS(J91-J92)&gt;5,"超限",J91-J92)</f>
        <v>#VALUE!</v>
      </c>
      <c r="K93" s="7">
        <f>(H93+I93-0.1)/2</f>
        <v>-0.05</v>
      </c>
      <c r="L93" s="22"/>
      <c r="M93" s="23"/>
    </row>
    <row r="94" spans="1:13" ht="15.6" x14ac:dyDescent="0.25">
      <c r="A94" s="11"/>
      <c r="B94" s="2"/>
      <c r="C94" s="26">
        <f>IF(ABS(C93-E93)&gt;3,"超限",C93-E93)</f>
        <v>0</v>
      </c>
      <c r="D94" s="26"/>
      <c r="E94" s="27">
        <f>IF(ABS(E90+C94)&gt;5,"超限",E90+C94)</f>
        <v>-0.50000000000001066</v>
      </c>
      <c r="F94" s="27"/>
      <c r="G94" s="2"/>
      <c r="H94" s="2"/>
      <c r="I94" s="2"/>
      <c r="J94" s="2"/>
      <c r="K94" s="2"/>
      <c r="L94" s="22"/>
      <c r="M94" s="23"/>
    </row>
    <row r="95" spans="1:13" ht="15.6" x14ac:dyDescent="0.25">
      <c r="A95" s="11">
        <v>22</v>
      </c>
      <c r="B95" s="2"/>
      <c r="C95" s="24"/>
      <c r="D95" s="24"/>
      <c r="E95" s="24"/>
      <c r="F95" s="24"/>
      <c r="G95" s="1" t="s">
        <v>12</v>
      </c>
      <c r="H95" s="8"/>
      <c r="I95" s="8"/>
      <c r="J95" s="4" t="str">
        <f>IF(ABS(4687+H95-I95)&gt;3,"超限",4687+H95-I95)</f>
        <v>超限</v>
      </c>
      <c r="K95" s="2"/>
      <c r="L95" s="22"/>
      <c r="M95" s="23"/>
    </row>
    <row r="96" spans="1:13" ht="15.6" x14ac:dyDescent="0.25">
      <c r="A96" s="11"/>
      <c r="B96" s="22"/>
      <c r="C96" s="24"/>
      <c r="D96" s="24"/>
      <c r="E96" s="24"/>
      <c r="F96" s="24"/>
      <c r="G96" s="1" t="s">
        <v>13</v>
      </c>
      <c r="H96" s="8"/>
      <c r="I96" s="8"/>
      <c r="J96" s="4" t="str">
        <f>IF(ABS(4787+H96-I96)&gt;3,"超限",4787+H96-I96)</f>
        <v>超限</v>
      </c>
      <c r="K96" s="2"/>
      <c r="L96" s="22"/>
      <c r="M96" s="23"/>
    </row>
    <row r="97" spans="1:13" ht="15.6" x14ac:dyDescent="0.25">
      <c r="A97" s="11"/>
      <c r="B97" s="22"/>
      <c r="C97" s="25">
        <f>(C95-C96)/10</f>
        <v>0</v>
      </c>
      <c r="D97" s="25"/>
      <c r="E97" s="25">
        <f>(E95-E96)/10</f>
        <v>0</v>
      </c>
      <c r="F97" s="25"/>
      <c r="G97" s="5" t="s">
        <v>14</v>
      </c>
      <c r="H97" s="6">
        <f>(H95-H96)/1000</f>
        <v>0</v>
      </c>
      <c r="I97" s="6">
        <f>(I95-I96)/1000</f>
        <v>0</v>
      </c>
      <c r="J97" s="4" t="e">
        <f>IF(ABS(J95-J96)&gt;5,"超限",J95-J96)</f>
        <v>#VALUE!</v>
      </c>
      <c r="K97" s="7">
        <f>(H97+I97+0.1)/2</f>
        <v>0.05</v>
      </c>
      <c r="L97" s="22"/>
      <c r="M97" s="23"/>
    </row>
    <row r="98" spans="1:13" ht="15.6" x14ac:dyDescent="0.25">
      <c r="A98" s="11"/>
      <c r="B98" s="2"/>
      <c r="C98" s="26">
        <f>IF(ABS(C97-E97)&gt;3,"超限",C97-E97)</f>
        <v>0</v>
      </c>
      <c r="D98" s="26"/>
      <c r="E98" s="27">
        <f>IF(ABS(E94+C98)&gt;5,"超限",E94+C98)</f>
        <v>-0.50000000000001066</v>
      </c>
      <c r="F98" s="27"/>
      <c r="G98" s="2"/>
      <c r="H98" s="2"/>
      <c r="I98" s="2"/>
      <c r="J98" s="2"/>
      <c r="K98" s="2"/>
      <c r="L98" s="22"/>
      <c r="M98" s="23"/>
    </row>
    <row r="99" spans="1:13" ht="15.6" x14ac:dyDescent="0.25">
      <c r="A99" s="11">
        <v>23</v>
      </c>
      <c r="B99" s="2"/>
      <c r="C99" s="24"/>
      <c r="D99" s="24"/>
      <c r="E99" s="24"/>
      <c r="F99" s="24"/>
      <c r="G99" s="1" t="s">
        <v>12</v>
      </c>
      <c r="H99" s="8"/>
      <c r="I99" s="8"/>
      <c r="J99" s="4" t="str">
        <f>IF(ABS(4787+H99-I99)&gt;3,"超限",4787+H99-I99)</f>
        <v>超限</v>
      </c>
      <c r="K99" s="2"/>
      <c r="L99" s="22"/>
      <c r="M99" s="23"/>
    </row>
    <row r="100" spans="1:13" ht="15.6" x14ac:dyDescent="0.25">
      <c r="A100" s="11"/>
      <c r="B100" s="22"/>
      <c r="C100" s="24"/>
      <c r="D100" s="24"/>
      <c r="E100" s="24"/>
      <c r="F100" s="24"/>
      <c r="G100" s="1" t="s">
        <v>13</v>
      </c>
      <c r="H100" s="8"/>
      <c r="I100" s="8"/>
      <c r="J100" s="4" t="str">
        <f>IF(ABS(4687+H100-I100)&gt;3,"超限",4687+H100-I100)</f>
        <v>超限</v>
      </c>
      <c r="K100" s="2"/>
      <c r="L100" s="22"/>
      <c r="M100" s="23"/>
    </row>
    <row r="101" spans="1:13" ht="15.6" x14ac:dyDescent="0.25">
      <c r="A101" s="11"/>
      <c r="B101" s="22"/>
      <c r="C101" s="25">
        <f>(C99-C100)/10</f>
        <v>0</v>
      </c>
      <c r="D101" s="25"/>
      <c r="E101" s="25">
        <f>(E99-E100)/10</f>
        <v>0</v>
      </c>
      <c r="F101" s="25"/>
      <c r="G101" s="5" t="s">
        <v>14</v>
      </c>
      <c r="H101" s="6">
        <f>(H99-H100)/1000</f>
        <v>0</v>
      </c>
      <c r="I101" s="6">
        <f>(I99-I100)/1000</f>
        <v>0</v>
      </c>
      <c r="J101" s="4" t="e">
        <f>IF(ABS(J99-J100)&gt;5,"超限",J99-J100)</f>
        <v>#VALUE!</v>
      </c>
      <c r="K101" s="7">
        <f>(H101+I101-0.1)/2</f>
        <v>-0.05</v>
      </c>
      <c r="L101" s="22"/>
      <c r="M101" s="23"/>
    </row>
    <row r="102" spans="1:13" ht="15.6" x14ac:dyDescent="0.25">
      <c r="A102" s="11"/>
      <c r="B102" s="2"/>
      <c r="C102" s="26">
        <f>IF(ABS(C101-E101)&gt;3,"超限",C101-E101)</f>
        <v>0</v>
      </c>
      <c r="D102" s="26"/>
      <c r="E102" s="27">
        <f>IF(ABS(E98+C102)&gt;5,"超限",E98+C102)</f>
        <v>-0.50000000000001066</v>
      </c>
      <c r="F102" s="27"/>
      <c r="G102" s="2"/>
      <c r="H102" s="2"/>
      <c r="I102" s="2"/>
      <c r="J102" s="2"/>
      <c r="K102" s="2"/>
      <c r="L102" s="22"/>
      <c r="M102" s="23"/>
    </row>
    <row r="103" spans="1:13" ht="15.6" x14ac:dyDescent="0.25">
      <c r="A103" s="11">
        <v>24</v>
      </c>
      <c r="B103" s="2"/>
      <c r="C103" s="24"/>
      <c r="D103" s="24"/>
      <c r="E103" s="24"/>
      <c r="F103" s="24"/>
      <c r="G103" s="1" t="s">
        <v>12</v>
      </c>
      <c r="H103" s="8"/>
      <c r="I103" s="8"/>
      <c r="J103" s="4" t="str">
        <f>IF(ABS(4687+H103-I103)&gt;3,"超限",4687+H103-I103)</f>
        <v>超限</v>
      </c>
      <c r="K103" s="2"/>
      <c r="L103" s="22"/>
      <c r="M103" s="23"/>
    </row>
    <row r="104" spans="1:13" ht="15.6" x14ac:dyDescent="0.25">
      <c r="A104" s="11"/>
      <c r="B104" s="22"/>
      <c r="C104" s="24"/>
      <c r="D104" s="24"/>
      <c r="E104" s="24"/>
      <c r="F104" s="24"/>
      <c r="G104" s="1" t="s">
        <v>13</v>
      </c>
      <c r="H104" s="8"/>
      <c r="I104" s="8"/>
      <c r="J104" s="4" t="str">
        <f>IF(ABS(4787+H104-I104)&gt;3,"超限",4787+H104-I104)</f>
        <v>超限</v>
      </c>
      <c r="K104" s="2"/>
      <c r="L104" s="22"/>
      <c r="M104" s="23"/>
    </row>
    <row r="105" spans="1:13" ht="15.6" x14ac:dyDescent="0.25">
      <c r="A105" s="11"/>
      <c r="B105" s="22"/>
      <c r="C105" s="25">
        <f>(C103-C104)/10</f>
        <v>0</v>
      </c>
      <c r="D105" s="25"/>
      <c r="E105" s="25">
        <f>(E103-E104)/10</f>
        <v>0</v>
      </c>
      <c r="F105" s="25"/>
      <c r="G105" s="5" t="s">
        <v>14</v>
      </c>
      <c r="H105" s="6">
        <f>(H103-H104)/1000</f>
        <v>0</v>
      </c>
      <c r="I105" s="6">
        <f>(I103-I104)/1000</f>
        <v>0</v>
      </c>
      <c r="J105" s="4" t="e">
        <f>IF(ABS(J103-J104)&gt;5,"超限",J103-J104)</f>
        <v>#VALUE!</v>
      </c>
      <c r="K105" s="7">
        <f>(H105+I105+0.1)/2</f>
        <v>0.05</v>
      </c>
      <c r="L105" s="22"/>
      <c r="M105" s="23"/>
    </row>
    <row r="106" spans="1:13" ht="15.6" x14ac:dyDescent="0.25">
      <c r="A106" s="11"/>
      <c r="B106" s="2"/>
      <c r="C106" s="26">
        <f>IF(ABS(C105-E105)&gt;3,"超限",C105-E105)</f>
        <v>0</v>
      </c>
      <c r="D106" s="26"/>
      <c r="E106" s="27">
        <f>IF(ABS(E102+C106)&gt;5,"超限",E102+C106)</f>
        <v>-0.50000000000001066</v>
      </c>
      <c r="F106" s="27"/>
      <c r="G106" s="2"/>
      <c r="H106" s="2"/>
      <c r="I106" s="2"/>
      <c r="J106" s="2"/>
      <c r="K106" s="2"/>
      <c r="L106" s="22"/>
      <c r="M106" s="23"/>
    </row>
    <row r="107" spans="1:13" ht="15.6" x14ac:dyDescent="0.25">
      <c r="A107" s="11">
        <v>25</v>
      </c>
      <c r="B107" s="2"/>
      <c r="C107" s="24"/>
      <c r="D107" s="24"/>
      <c r="E107" s="24"/>
      <c r="F107" s="24"/>
      <c r="G107" s="1" t="s">
        <v>12</v>
      </c>
      <c r="H107" s="8"/>
      <c r="I107" s="8"/>
      <c r="J107" s="4" t="str">
        <f>IF(ABS(4787+H107-I107)&gt;3,"超限",4787+H107-I107)</f>
        <v>超限</v>
      </c>
      <c r="K107" s="2"/>
      <c r="L107" s="22"/>
      <c r="M107" s="23"/>
    </row>
    <row r="108" spans="1:13" ht="15.6" x14ac:dyDescent="0.25">
      <c r="A108" s="11"/>
      <c r="B108" s="22"/>
      <c r="C108" s="24"/>
      <c r="D108" s="24"/>
      <c r="E108" s="24"/>
      <c r="F108" s="24"/>
      <c r="G108" s="1" t="s">
        <v>13</v>
      </c>
      <c r="H108" s="8"/>
      <c r="I108" s="8"/>
      <c r="J108" s="4" t="str">
        <f>IF(ABS(4687+H108-I108)&gt;3,"超限",4687+H108-I108)</f>
        <v>超限</v>
      </c>
      <c r="K108" s="2"/>
      <c r="L108" s="22"/>
      <c r="M108" s="23"/>
    </row>
    <row r="109" spans="1:13" ht="15.6" x14ac:dyDescent="0.25">
      <c r="A109" s="11"/>
      <c r="B109" s="22"/>
      <c r="C109" s="25">
        <f>(C107-C108)/10</f>
        <v>0</v>
      </c>
      <c r="D109" s="25"/>
      <c r="E109" s="25">
        <f>(E107-E108)/10</f>
        <v>0</v>
      </c>
      <c r="F109" s="25"/>
      <c r="G109" s="5" t="s">
        <v>14</v>
      </c>
      <c r="H109" s="6">
        <f>(H107-H108)/1000</f>
        <v>0</v>
      </c>
      <c r="I109" s="6">
        <f>(I107-I108)/1000</f>
        <v>0</v>
      </c>
      <c r="J109" s="4" t="e">
        <f>IF(ABS(J107-J108)&gt;5,"超限",J107-J108)</f>
        <v>#VALUE!</v>
      </c>
      <c r="K109" s="7">
        <f>(H109+I109-0.1)/2</f>
        <v>-0.05</v>
      </c>
      <c r="L109" s="22"/>
      <c r="M109" s="23"/>
    </row>
    <row r="110" spans="1:13" ht="15.6" x14ac:dyDescent="0.25">
      <c r="A110" s="11"/>
      <c r="B110" s="2"/>
      <c r="C110" s="26">
        <f>IF(ABS(C109-E109)&gt;3,"超限",C109-E109)</f>
        <v>0</v>
      </c>
      <c r="D110" s="26"/>
      <c r="E110" s="27">
        <f>IF(ABS(E106+C110)&gt;5,"超限",E106+C110)</f>
        <v>-0.50000000000001066</v>
      </c>
      <c r="F110" s="27"/>
      <c r="G110" s="2"/>
      <c r="H110" s="2"/>
      <c r="I110" s="2"/>
      <c r="J110" s="2"/>
      <c r="K110" s="2"/>
      <c r="L110" s="22"/>
      <c r="M110" s="23"/>
    </row>
    <row r="111" spans="1:13" ht="15.6" x14ac:dyDescent="0.25">
      <c r="A111" s="11">
        <v>26</v>
      </c>
      <c r="B111" s="2"/>
      <c r="C111" s="24"/>
      <c r="D111" s="24"/>
      <c r="E111" s="24"/>
      <c r="F111" s="24"/>
      <c r="G111" s="1" t="s">
        <v>12</v>
      </c>
      <c r="H111" s="8"/>
      <c r="I111" s="8"/>
      <c r="J111" s="4" t="str">
        <f>IF(ABS(4687+H111-I111)&gt;3,"超限",4687+H111-I111)</f>
        <v>超限</v>
      </c>
      <c r="K111" s="2"/>
      <c r="L111" s="22"/>
      <c r="M111" s="23"/>
    </row>
    <row r="112" spans="1:13" ht="15.6" x14ac:dyDescent="0.25">
      <c r="A112" s="11"/>
      <c r="B112" s="22"/>
      <c r="C112" s="24"/>
      <c r="D112" s="24"/>
      <c r="E112" s="24"/>
      <c r="F112" s="24"/>
      <c r="G112" s="1" t="s">
        <v>13</v>
      </c>
      <c r="H112" s="8"/>
      <c r="I112" s="8"/>
      <c r="J112" s="4" t="str">
        <f>IF(ABS(4787+H112-I112)&gt;3,"超限",4787+H112-I112)</f>
        <v>超限</v>
      </c>
      <c r="K112" s="2"/>
      <c r="L112" s="22"/>
      <c r="M112" s="23"/>
    </row>
    <row r="113" spans="1:13" ht="15.6" x14ac:dyDescent="0.25">
      <c r="A113" s="11"/>
      <c r="B113" s="22"/>
      <c r="C113" s="25">
        <f>(C111-C112)/10</f>
        <v>0</v>
      </c>
      <c r="D113" s="25"/>
      <c r="E113" s="25">
        <f>(E111-E112)/10</f>
        <v>0</v>
      </c>
      <c r="F113" s="25"/>
      <c r="G113" s="5" t="s">
        <v>14</v>
      </c>
      <c r="H113" s="6">
        <f>(H111-H112)/1000</f>
        <v>0</v>
      </c>
      <c r="I113" s="6">
        <f>(I111-I112)/1000</f>
        <v>0</v>
      </c>
      <c r="J113" s="4" t="e">
        <f>IF(ABS(J111-J112)&gt;5,"超限",J111-J112)</f>
        <v>#VALUE!</v>
      </c>
      <c r="K113" s="7">
        <f>(H113+I113+0.1)/2</f>
        <v>0.05</v>
      </c>
      <c r="L113" s="22"/>
      <c r="M113" s="23"/>
    </row>
    <row r="114" spans="1:13" ht="15.6" x14ac:dyDescent="0.25">
      <c r="A114" s="11"/>
      <c r="B114" s="2"/>
      <c r="C114" s="26">
        <f>IF(ABS(C113-E113)&gt;3,"超限",C113-E113)</f>
        <v>0</v>
      </c>
      <c r="D114" s="26"/>
      <c r="E114" s="27">
        <f>IF(ABS(E110+C114)&gt;5,"超限",E110+C114)</f>
        <v>-0.50000000000001066</v>
      </c>
      <c r="F114" s="27"/>
      <c r="G114" s="2"/>
      <c r="H114" s="2"/>
      <c r="I114" s="2"/>
      <c r="J114" s="2"/>
      <c r="K114" s="2"/>
      <c r="L114" s="22"/>
      <c r="M114" s="23"/>
    </row>
    <row r="115" spans="1:13" ht="15.6" x14ac:dyDescent="0.25">
      <c r="A115" s="11">
        <v>27</v>
      </c>
      <c r="B115" s="2"/>
      <c r="C115" s="24"/>
      <c r="D115" s="24"/>
      <c r="E115" s="24"/>
      <c r="F115" s="24"/>
      <c r="G115" s="1" t="s">
        <v>12</v>
      </c>
      <c r="H115" s="8"/>
      <c r="I115" s="8"/>
      <c r="J115" s="4" t="str">
        <f>IF(ABS(4787+H115-I115)&gt;3,"超限",4787+H115-I115)</f>
        <v>超限</v>
      </c>
      <c r="K115" s="2"/>
      <c r="L115" s="22"/>
      <c r="M115" s="23"/>
    </row>
    <row r="116" spans="1:13" ht="15.6" x14ac:dyDescent="0.25">
      <c r="A116" s="11"/>
      <c r="B116" s="22"/>
      <c r="C116" s="24"/>
      <c r="D116" s="24"/>
      <c r="E116" s="24"/>
      <c r="F116" s="24"/>
      <c r="G116" s="1" t="s">
        <v>13</v>
      </c>
      <c r="H116" s="8"/>
      <c r="I116" s="8"/>
      <c r="J116" s="4" t="str">
        <f>IF(ABS(4687+H116-I116)&gt;3,"超限",4687+H116-I116)</f>
        <v>超限</v>
      </c>
      <c r="K116" s="2"/>
      <c r="L116" s="22"/>
      <c r="M116" s="23"/>
    </row>
    <row r="117" spans="1:13" ht="15.6" x14ac:dyDescent="0.25">
      <c r="A117" s="11"/>
      <c r="B117" s="22"/>
      <c r="C117" s="25">
        <f>(C115-C116)/10</f>
        <v>0</v>
      </c>
      <c r="D117" s="25"/>
      <c r="E117" s="25">
        <f>(E115-E116)/10</f>
        <v>0</v>
      </c>
      <c r="F117" s="25"/>
      <c r="G117" s="5" t="s">
        <v>14</v>
      </c>
      <c r="H117" s="6">
        <f>(H115-H116)/1000</f>
        <v>0</v>
      </c>
      <c r="I117" s="6">
        <f>(I115-I116)/1000</f>
        <v>0</v>
      </c>
      <c r="J117" s="4" t="e">
        <f>IF(ABS(J115-J116)&gt;5,"超限",J115-J116)</f>
        <v>#VALUE!</v>
      </c>
      <c r="K117" s="7">
        <f>(H117+I117-0.1)/2</f>
        <v>-0.05</v>
      </c>
      <c r="L117" s="22"/>
      <c r="M117" s="23"/>
    </row>
    <row r="118" spans="1:13" ht="15.6" x14ac:dyDescent="0.25">
      <c r="A118" s="11"/>
      <c r="B118" s="2"/>
      <c r="C118" s="26">
        <f>IF(ABS(C117-E117)&gt;3,"超限",C117-E117)</f>
        <v>0</v>
      </c>
      <c r="D118" s="26"/>
      <c r="E118" s="27">
        <f>IF(ABS(E114+C118)&gt;5,"超限",E114+C118)</f>
        <v>-0.50000000000001066</v>
      </c>
      <c r="F118" s="27"/>
      <c r="G118" s="2"/>
      <c r="H118" s="2"/>
      <c r="I118" s="2"/>
      <c r="J118" s="2"/>
      <c r="K118" s="2"/>
      <c r="L118" s="22"/>
      <c r="M118" s="23"/>
    </row>
    <row r="119" spans="1:13" ht="15.6" x14ac:dyDescent="0.25">
      <c r="A119" s="11">
        <v>28</v>
      </c>
      <c r="B119" s="2"/>
      <c r="C119" s="24"/>
      <c r="D119" s="24"/>
      <c r="E119" s="24"/>
      <c r="F119" s="24"/>
      <c r="G119" s="1" t="s">
        <v>12</v>
      </c>
      <c r="H119" s="8"/>
      <c r="I119" s="8"/>
      <c r="J119" s="4" t="str">
        <f>IF(ABS(4687+H119-I119)&gt;3,"超限",4687+H119-I119)</f>
        <v>超限</v>
      </c>
      <c r="K119" s="2"/>
      <c r="L119" s="22"/>
      <c r="M119" s="23"/>
    </row>
    <row r="120" spans="1:13" ht="15.6" x14ac:dyDescent="0.25">
      <c r="A120" s="11"/>
      <c r="B120" s="22"/>
      <c r="C120" s="24"/>
      <c r="D120" s="24"/>
      <c r="E120" s="24"/>
      <c r="F120" s="24"/>
      <c r="G120" s="1" t="s">
        <v>13</v>
      </c>
      <c r="H120" s="8"/>
      <c r="I120" s="8"/>
      <c r="J120" s="4" t="str">
        <f>IF(ABS(4787+H120-I120)&gt;3,"超限",4787+H120-I120)</f>
        <v>超限</v>
      </c>
      <c r="K120" s="2"/>
      <c r="L120" s="22"/>
      <c r="M120" s="23"/>
    </row>
    <row r="121" spans="1:13" ht="15.6" x14ac:dyDescent="0.25">
      <c r="A121" s="11"/>
      <c r="B121" s="22"/>
      <c r="C121" s="25">
        <f>(C119-C120)/10</f>
        <v>0</v>
      </c>
      <c r="D121" s="25"/>
      <c r="E121" s="25">
        <f>(E119-E120)/10</f>
        <v>0</v>
      </c>
      <c r="F121" s="25"/>
      <c r="G121" s="5" t="s">
        <v>14</v>
      </c>
      <c r="H121" s="6">
        <f>(H119-H120)/1000</f>
        <v>0</v>
      </c>
      <c r="I121" s="6">
        <f>(I119-I120)/1000</f>
        <v>0</v>
      </c>
      <c r="J121" s="4" t="e">
        <f>IF(ABS(J119-J120)&gt;5,"超限",J119-J120)</f>
        <v>#VALUE!</v>
      </c>
      <c r="K121" s="7">
        <f>(H121+I121+0.1)/2</f>
        <v>0.05</v>
      </c>
      <c r="L121" s="22"/>
      <c r="M121" s="23"/>
    </row>
    <row r="122" spans="1:13" ht="15.6" x14ac:dyDescent="0.25">
      <c r="A122" s="11"/>
      <c r="B122" s="2"/>
      <c r="C122" s="26">
        <f>IF(ABS(C121-E121)&gt;3,"超限",C121-E121)</f>
        <v>0</v>
      </c>
      <c r="D122" s="26"/>
      <c r="E122" s="27">
        <f>IF(ABS(E118+C122)&gt;5,"超限",E118+C122)</f>
        <v>-0.50000000000001066</v>
      </c>
      <c r="F122" s="27"/>
      <c r="G122" s="2"/>
      <c r="H122" s="2"/>
      <c r="I122" s="2"/>
      <c r="J122" s="2"/>
      <c r="K122" s="2"/>
      <c r="L122" s="22"/>
      <c r="M122" s="23"/>
    </row>
    <row r="123" spans="1:13" ht="15.6" x14ac:dyDescent="0.25">
      <c r="A123" s="11">
        <v>29</v>
      </c>
      <c r="B123" s="2"/>
      <c r="C123" s="24"/>
      <c r="D123" s="24"/>
      <c r="E123" s="24"/>
      <c r="F123" s="24"/>
      <c r="G123" s="1" t="s">
        <v>12</v>
      </c>
      <c r="H123" s="8"/>
      <c r="I123" s="8"/>
      <c r="J123" s="4" t="str">
        <f>IF(ABS(4787+H123-I123)&gt;3,"超限",4787+H123-I123)</f>
        <v>超限</v>
      </c>
      <c r="K123" s="2"/>
      <c r="L123" s="22"/>
      <c r="M123" s="23"/>
    </row>
    <row r="124" spans="1:13" ht="15.6" x14ac:dyDescent="0.25">
      <c r="A124" s="11"/>
      <c r="B124" s="22"/>
      <c r="C124" s="24"/>
      <c r="D124" s="24"/>
      <c r="E124" s="24"/>
      <c r="F124" s="24"/>
      <c r="G124" s="1" t="s">
        <v>13</v>
      </c>
      <c r="H124" s="8"/>
      <c r="I124" s="8"/>
      <c r="J124" s="4" t="str">
        <f>IF(ABS(4687+H124-I124)&gt;3,"超限",4687+H124-I124)</f>
        <v>超限</v>
      </c>
      <c r="K124" s="2"/>
      <c r="L124" s="22"/>
      <c r="M124" s="23"/>
    </row>
    <row r="125" spans="1:13" ht="15.6" x14ac:dyDescent="0.25">
      <c r="A125" s="11"/>
      <c r="B125" s="22"/>
      <c r="C125" s="25">
        <f>(C123-C124)/10</f>
        <v>0</v>
      </c>
      <c r="D125" s="25"/>
      <c r="E125" s="25">
        <f>(E123-E124)/10</f>
        <v>0</v>
      </c>
      <c r="F125" s="25"/>
      <c r="G125" s="5" t="s">
        <v>14</v>
      </c>
      <c r="H125" s="6">
        <f>(H123-H124)/1000</f>
        <v>0</v>
      </c>
      <c r="I125" s="6">
        <f>(I123-I124)/1000</f>
        <v>0</v>
      </c>
      <c r="J125" s="4" t="e">
        <f>IF(ABS(J123-J124)&gt;5,"超限",J123-J124)</f>
        <v>#VALUE!</v>
      </c>
      <c r="K125" s="7">
        <f>(H125+I125-0.1)/2</f>
        <v>-0.05</v>
      </c>
      <c r="L125" s="22"/>
      <c r="M125" s="23"/>
    </row>
    <row r="126" spans="1:13" ht="15.6" x14ac:dyDescent="0.25">
      <c r="A126" s="11"/>
      <c r="B126" s="2"/>
      <c r="C126" s="26">
        <f>IF(ABS(C125-E125)&gt;3,"超限",C125-E125)</f>
        <v>0</v>
      </c>
      <c r="D126" s="26"/>
      <c r="E126" s="27">
        <f>IF(ABS(E122+C126)&gt;5,"超限",E122+C126)</f>
        <v>-0.50000000000001066</v>
      </c>
      <c r="F126" s="27"/>
      <c r="G126" s="2"/>
      <c r="H126" s="2"/>
      <c r="I126" s="2"/>
      <c r="J126" s="2"/>
      <c r="K126" s="2"/>
      <c r="L126" s="22"/>
      <c r="M126" s="23"/>
    </row>
    <row r="127" spans="1:13" ht="15.6" x14ac:dyDescent="0.25">
      <c r="A127" s="11">
        <v>30</v>
      </c>
      <c r="B127" s="2"/>
      <c r="C127" s="24"/>
      <c r="D127" s="24"/>
      <c r="E127" s="24"/>
      <c r="F127" s="24"/>
      <c r="G127" s="1" t="s">
        <v>12</v>
      </c>
      <c r="H127" s="8"/>
      <c r="I127" s="8"/>
      <c r="J127" s="4" t="str">
        <f>IF(ABS(4687+H127-I127)&gt;3,"超限",4687+H127-I127)</f>
        <v>超限</v>
      </c>
      <c r="K127" s="2"/>
      <c r="L127" s="22"/>
      <c r="M127" s="23"/>
    </row>
    <row r="128" spans="1:13" ht="15.6" x14ac:dyDescent="0.25">
      <c r="A128" s="11"/>
      <c r="B128" s="22"/>
      <c r="C128" s="24"/>
      <c r="D128" s="24"/>
      <c r="E128" s="24"/>
      <c r="F128" s="24"/>
      <c r="G128" s="1" t="s">
        <v>13</v>
      </c>
      <c r="H128" s="8"/>
      <c r="I128" s="8"/>
      <c r="J128" s="4" t="str">
        <f>IF(ABS(4787+H128-I128)&gt;3,"超限",4787+H128-I128)</f>
        <v>超限</v>
      </c>
      <c r="K128" s="2"/>
      <c r="L128" s="22"/>
      <c r="M128" s="23"/>
    </row>
    <row r="129" spans="1:13" ht="15.6" x14ac:dyDescent="0.25">
      <c r="A129" s="11"/>
      <c r="B129" s="22"/>
      <c r="C129" s="25">
        <f>(C127-C128)/10</f>
        <v>0</v>
      </c>
      <c r="D129" s="25"/>
      <c r="E129" s="25">
        <f>(E127-E128)/10</f>
        <v>0</v>
      </c>
      <c r="F129" s="25"/>
      <c r="G129" s="5" t="s">
        <v>14</v>
      </c>
      <c r="H129" s="6">
        <f>(H127-H128)/1000</f>
        <v>0</v>
      </c>
      <c r="I129" s="6">
        <f>(I127-I128)/1000</f>
        <v>0</v>
      </c>
      <c r="J129" s="4" t="e">
        <f>IF(ABS(J127-J128)&gt;5,"超限",J127-J128)</f>
        <v>#VALUE!</v>
      </c>
      <c r="K129" s="7">
        <f>(H129+I129+0.1)/2</f>
        <v>0.05</v>
      </c>
      <c r="L129" s="22"/>
      <c r="M129" s="23"/>
    </row>
    <row r="130" spans="1:13" ht="15.6" x14ac:dyDescent="0.25">
      <c r="A130" s="11"/>
      <c r="B130" s="2"/>
      <c r="C130" s="26">
        <f>IF(ABS(C129-E129)&gt;3,"超限",C129-E129)</f>
        <v>0</v>
      </c>
      <c r="D130" s="26"/>
      <c r="E130" s="27">
        <f>IF(ABS(E126+C130)&gt;5,"超限",E126+C130)</f>
        <v>-0.50000000000001066</v>
      </c>
      <c r="F130" s="27"/>
      <c r="G130" s="2"/>
      <c r="H130" s="2"/>
      <c r="I130" s="2"/>
      <c r="J130" s="2"/>
      <c r="K130" s="2"/>
      <c r="L130" s="22"/>
      <c r="M130" s="23"/>
    </row>
    <row r="131" spans="1:13" x14ac:dyDescent="0.25">
      <c r="A131" s="10" t="s">
        <v>15</v>
      </c>
      <c r="B131" s="13"/>
      <c r="C131" s="14"/>
      <c r="D131" s="14"/>
      <c r="E131" s="14"/>
      <c r="F131" s="14"/>
      <c r="G131" s="14"/>
      <c r="H131" s="14"/>
      <c r="I131" s="14"/>
      <c r="J131" s="14"/>
      <c r="K131" s="14"/>
      <c r="L131" s="14"/>
      <c r="M131" s="15"/>
    </row>
    <row r="132" spans="1:13" x14ac:dyDescent="0.25">
      <c r="A132" s="11"/>
      <c r="B132" s="16"/>
      <c r="C132" s="17"/>
      <c r="D132" s="17"/>
      <c r="E132" s="17"/>
      <c r="F132" s="17"/>
      <c r="G132" s="17"/>
      <c r="H132" s="17"/>
      <c r="I132" s="17"/>
      <c r="J132" s="17"/>
      <c r="K132" s="17"/>
      <c r="L132" s="17"/>
      <c r="M132" s="18"/>
    </row>
    <row r="133" spans="1:13" x14ac:dyDescent="0.25">
      <c r="A133" s="11"/>
      <c r="B133" s="16"/>
      <c r="C133" s="17"/>
      <c r="D133" s="17"/>
      <c r="E133" s="17"/>
      <c r="F133" s="17"/>
      <c r="G133" s="17"/>
      <c r="H133" s="17"/>
      <c r="I133" s="17"/>
      <c r="J133" s="17"/>
      <c r="K133" s="17"/>
      <c r="L133" s="17"/>
      <c r="M133" s="18"/>
    </row>
    <row r="134" spans="1:13" x14ac:dyDescent="0.25">
      <c r="A134" s="11"/>
      <c r="B134" s="16"/>
      <c r="C134" s="17"/>
      <c r="D134" s="17"/>
      <c r="E134" s="17"/>
      <c r="F134" s="17"/>
      <c r="G134" s="17"/>
      <c r="H134" s="17"/>
      <c r="I134" s="17"/>
      <c r="J134" s="17"/>
      <c r="K134" s="17"/>
      <c r="L134" s="17"/>
      <c r="M134" s="18"/>
    </row>
    <row r="135" spans="1:13" x14ac:dyDescent="0.25">
      <c r="A135" s="11"/>
      <c r="B135" s="16"/>
      <c r="C135" s="17"/>
      <c r="D135" s="17"/>
      <c r="E135" s="17"/>
      <c r="F135" s="17"/>
      <c r="G135" s="17"/>
      <c r="H135" s="17"/>
      <c r="I135" s="17"/>
      <c r="J135" s="17"/>
      <c r="K135" s="17"/>
      <c r="L135" s="17"/>
      <c r="M135" s="18"/>
    </row>
    <row r="136" spans="1:13" x14ac:dyDescent="0.25">
      <c r="A136" s="11"/>
      <c r="B136" s="16"/>
      <c r="C136" s="17"/>
      <c r="D136" s="17"/>
      <c r="E136" s="17"/>
      <c r="F136" s="17"/>
      <c r="G136" s="17"/>
      <c r="H136" s="17"/>
      <c r="I136" s="17"/>
      <c r="J136" s="17"/>
      <c r="K136" s="17"/>
      <c r="L136" s="17"/>
      <c r="M136" s="18"/>
    </row>
    <row r="137" spans="1:13" x14ac:dyDescent="0.25">
      <c r="A137" s="11"/>
      <c r="B137" s="16"/>
      <c r="C137" s="17"/>
      <c r="D137" s="17"/>
      <c r="E137" s="17"/>
      <c r="F137" s="17"/>
      <c r="G137" s="17"/>
      <c r="H137" s="17"/>
      <c r="I137" s="17"/>
      <c r="J137" s="17"/>
      <c r="K137" s="17"/>
      <c r="L137" s="17"/>
      <c r="M137" s="18"/>
    </row>
    <row r="138" spans="1:13" x14ac:dyDescent="0.25">
      <c r="A138" s="11"/>
      <c r="B138" s="16"/>
      <c r="C138" s="17"/>
      <c r="D138" s="17"/>
      <c r="E138" s="17"/>
      <c r="F138" s="17"/>
      <c r="G138" s="17"/>
      <c r="H138" s="17"/>
      <c r="I138" s="17"/>
      <c r="J138" s="17"/>
      <c r="K138" s="17"/>
      <c r="L138" s="17"/>
      <c r="M138" s="18"/>
    </row>
    <row r="139" spans="1:13" x14ac:dyDescent="0.25">
      <c r="A139" s="11"/>
      <c r="B139" s="16"/>
      <c r="C139" s="17"/>
      <c r="D139" s="17"/>
      <c r="E139" s="17"/>
      <c r="F139" s="17"/>
      <c r="G139" s="17"/>
      <c r="H139" s="17"/>
      <c r="I139" s="17"/>
      <c r="J139" s="17"/>
      <c r="K139" s="17"/>
      <c r="L139" s="17"/>
      <c r="M139" s="18"/>
    </row>
    <row r="140" spans="1:13" x14ac:dyDescent="0.25">
      <c r="A140" s="11"/>
      <c r="B140" s="16"/>
      <c r="C140" s="17"/>
      <c r="D140" s="17"/>
      <c r="E140" s="17"/>
      <c r="F140" s="17"/>
      <c r="G140" s="17"/>
      <c r="H140" s="17"/>
      <c r="I140" s="17"/>
      <c r="J140" s="17"/>
      <c r="K140" s="17"/>
      <c r="L140" s="17"/>
      <c r="M140" s="18"/>
    </row>
    <row r="141" spans="1:13" ht="14.4" thickBot="1" x14ac:dyDescent="0.3">
      <c r="A141" s="12"/>
      <c r="B141" s="19"/>
      <c r="C141" s="20"/>
      <c r="D141" s="20"/>
      <c r="E141" s="20"/>
      <c r="F141" s="20"/>
      <c r="G141" s="20"/>
      <c r="H141" s="20"/>
      <c r="I141" s="20"/>
      <c r="J141" s="20"/>
      <c r="K141" s="20"/>
      <c r="L141" s="20"/>
      <c r="M141" s="21"/>
    </row>
    <row r="142" spans="1:13" ht="15.6" x14ac:dyDescent="0.25">
      <c r="A142" s="9"/>
      <c r="B142" s="9"/>
      <c r="C142" s="9"/>
      <c r="D142" s="9"/>
      <c r="E142" s="9"/>
      <c r="F142" s="9"/>
      <c r="G142" s="9"/>
      <c r="H142" s="9"/>
      <c r="I142" s="9"/>
      <c r="J142" s="9"/>
      <c r="K142" s="9"/>
      <c r="L142" s="9"/>
      <c r="M142" s="9"/>
    </row>
    <row r="143" spans="1:13" ht="15.6" x14ac:dyDescent="0.25">
      <c r="A143" s="9"/>
      <c r="B143" s="9"/>
      <c r="C143" s="9"/>
      <c r="D143" s="9"/>
      <c r="E143" s="9"/>
      <c r="F143" s="9"/>
      <c r="G143" s="9"/>
      <c r="H143" s="9"/>
      <c r="I143" s="9"/>
      <c r="J143" s="9"/>
      <c r="K143" s="9"/>
      <c r="L143" s="9"/>
      <c r="M143" s="9"/>
    </row>
    <row r="144" spans="1:13" ht="15.6" x14ac:dyDescent="0.25">
      <c r="A144" s="9"/>
      <c r="B144" s="9"/>
      <c r="C144" s="9"/>
      <c r="D144" s="9"/>
      <c r="E144" s="9"/>
      <c r="F144" s="9"/>
      <c r="G144" s="9"/>
      <c r="H144" s="9"/>
      <c r="I144" s="9"/>
      <c r="J144" s="9"/>
      <c r="K144" s="9"/>
      <c r="L144" s="9"/>
      <c r="M144" s="9"/>
    </row>
    <row r="145" spans="1:13" ht="15.6" x14ac:dyDescent="0.25">
      <c r="A145" s="9"/>
      <c r="B145" s="9"/>
      <c r="C145" s="9"/>
      <c r="D145" s="9"/>
      <c r="E145" s="9"/>
      <c r="F145" s="9"/>
      <c r="G145" s="9"/>
      <c r="H145" s="9"/>
      <c r="I145" s="9"/>
      <c r="J145" s="9"/>
      <c r="K145" s="9"/>
      <c r="L145" s="9"/>
      <c r="M145" s="9"/>
    </row>
    <row r="146" spans="1:13" ht="15.6" x14ac:dyDescent="0.25">
      <c r="A146" s="9"/>
      <c r="B146" s="9"/>
      <c r="C146" s="9"/>
      <c r="D146" s="9"/>
      <c r="E146" s="9"/>
      <c r="F146" s="9"/>
      <c r="G146" s="9"/>
      <c r="H146" s="9"/>
      <c r="I146" s="9"/>
      <c r="J146" s="9"/>
      <c r="K146" s="9"/>
      <c r="L146" s="9"/>
      <c r="M146" s="9"/>
    </row>
    <row r="147" spans="1:13" ht="15.6" x14ac:dyDescent="0.25">
      <c r="A147" s="9"/>
      <c r="B147" s="9"/>
      <c r="C147" s="9"/>
      <c r="D147" s="9"/>
      <c r="E147" s="9"/>
      <c r="F147" s="9"/>
      <c r="G147" s="9"/>
      <c r="H147" s="9"/>
      <c r="I147" s="9"/>
      <c r="J147" s="9"/>
      <c r="K147" s="9"/>
      <c r="L147" s="9"/>
      <c r="M147" s="9"/>
    </row>
    <row r="148" spans="1:13" ht="15.6" x14ac:dyDescent="0.25">
      <c r="A148" s="9"/>
      <c r="B148" s="9"/>
      <c r="C148" s="9"/>
      <c r="D148" s="9"/>
      <c r="E148" s="9"/>
      <c r="F148" s="9"/>
      <c r="G148" s="9"/>
      <c r="H148" s="9"/>
      <c r="I148" s="9"/>
      <c r="J148" s="9"/>
      <c r="K148" s="9"/>
      <c r="L148" s="9"/>
      <c r="M148" s="9"/>
    </row>
    <row r="149" spans="1:13" ht="15.6" x14ac:dyDescent="0.25">
      <c r="A149" s="9"/>
      <c r="B149" s="9"/>
      <c r="C149" s="9"/>
      <c r="D149" s="9"/>
      <c r="E149" s="9"/>
      <c r="F149" s="9"/>
      <c r="G149" s="9"/>
      <c r="H149" s="9"/>
      <c r="I149" s="9"/>
      <c r="J149" s="9"/>
      <c r="K149" s="9"/>
      <c r="L149" s="9"/>
      <c r="M149" s="9"/>
    </row>
    <row r="150" spans="1:13" ht="15.6" x14ac:dyDescent="0.25">
      <c r="A150" s="9"/>
      <c r="B150" s="9"/>
      <c r="C150" s="9"/>
      <c r="D150" s="9"/>
      <c r="E150" s="9"/>
      <c r="F150" s="9"/>
      <c r="G150" s="9"/>
      <c r="H150" s="9"/>
      <c r="I150" s="9"/>
      <c r="J150" s="9"/>
      <c r="K150" s="9"/>
      <c r="L150" s="9"/>
      <c r="M150" s="9"/>
    </row>
    <row r="151" spans="1:13" ht="15.6" x14ac:dyDescent="0.25">
      <c r="A151" s="9"/>
      <c r="B151" s="9"/>
      <c r="C151" s="9"/>
      <c r="D151" s="9"/>
      <c r="E151" s="9"/>
      <c r="F151" s="9"/>
      <c r="G151" s="9"/>
      <c r="H151" s="9"/>
      <c r="I151" s="9"/>
      <c r="J151" s="9"/>
      <c r="K151" s="9"/>
      <c r="L151" s="9"/>
      <c r="M151" s="9"/>
    </row>
    <row r="152" spans="1:13" ht="15.6" x14ac:dyDescent="0.25">
      <c r="A152" s="9"/>
      <c r="B152" s="9"/>
      <c r="C152" s="9"/>
      <c r="D152" s="9"/>
      <c r="E152" s="9"/>
      <c r="F152" s="9"/>
      <c r="G152" s="9"/>
      <c r="H152" s="9"/>
      <c r="I152" s="9"/>
      <c r="J152" s="9"/>
      <c r="K152" s="9"/>
      <c r="L152" s="9"/>
      <c r="M152" s="9"/>
    </row>
    <row r="153" spans="1:13" ht="15.6" x14ac:dyDescent="0.25">
      <c r="A153" s="9"/>
      <c r="B153" s="9"/>
      <c r="C153" s="9"/>
      <c r="D153" s="9"/>
      <c r="E153" s="9"/>
      <c r="F153" s="9"/>
      <c r="G153" s="9"/>
      <c r="H153" s="9"/>
      <c r="I153" s="9"/>
      <c r="J153" s="9"/>
      <c r="K153" s="9"/>
      <c r="L153" s="9"/>
      <c r="M153" s="9"/>
    </row>
    <row r="154" spans="1:13" ht="15.6" x14ac:dyDescent="0.25">
      <c r="A154" s="9"/>
      <c r="B154" s="9"/>
      <c r="C154" s="9"/>
      <c r="D154" s="9"/>
      <c r="E154" s="9"/>
      <c r="F154" s="9"/>
      <c r="G154" s="9"/>
      <c r="H154" s="9"/>
      <c r="I154" s="9"/>
      <c r="J154" s="9"/>
      <c r="K154" s="9"/>
      <c r="L154" s="9"/>
      <c r="M154" s="9"/>
    </row>
    <row r="155" spans="1:13" ht="15.6" x14ac:dyDescent="0.25">
      <c r="A155" s="9"/>
      <c r="B155" s="9"/>
      <c r="C155" s="9"/>
      <c r="D155" s="9"/>
      <c r="E155" s="9"/>
      <c r="F155" s="9"/>
      <c r="G155" s="9"/>
      <c r="H155" s="9"/>
      <c r="I155" s="9"/>
      <c r="J155" s="9"/>
      <c r="K155" s="9"/>
      <c r="L155" s="9"/>
      <c r="M155" s="9"/>
    </row>
    <row r="156" spans="1:13" ht="15.6" x14ac:dyDescent="0.25">
      <c r="A156" s="9"/>
      <c r="B156" s="9"/>
      <c r="C156" s="9"/>
      <c r="D156" s="9"/>
      <c r="E156" s="9"/>
      <c r="F156" s="9"/>
      <c r="G156" s="9"/>
      <c r="H156" s="9"/>
      <c r="I156" s="9"/>
      <c r="J156" s="9"/>
      <c r="K156" s="9"/>
      <c r="L156" s="9"/>
      <c r="M156" s="9"/>
    </row>
    <row r="157" spans="1:13" ht="15.6" x14ac:dyDescent="0.25">
      <c r="A157" s="9"/>
      <c r="B157" s="9"/>
      <c r="C157" s="9"/>
      <c r="D157" s="9"/>
      <c r="E157" s="9"/>
      <c r="F157" s="9"/>
      <c r="G157" s="9"/>
      <c r="H157" s="9"/>
      <c r="I157" s="9"/>
      <c r="J157" s="9"/>
      <c r="K157" s="9"/>
      <c r="L157" s="9"/>
      <c r="M157" s="9"/>
    </row>
    <row r="158" spans="1:13" ht="15.6" x14ac:dyDescent="0.25">
      <c r="A158" s="9"/>
      <c r="B158" s="9"/>
      <c r="C158" s="9"/>
      <c r="D158" s="9"/>
      <c r="E158" s="9"/>
      <c r="F158" s="9"/>
      <c r="G158" s="9"/>
      <c r="H158" s="9"/>
      <c r="I158" s="9"/>
      <c r="J158" s="9"/>
      <c r="K158" s="9"/>
      <c r="L158" s="9"/>
      <c r="M158" s="9"/>
    </row>
    <row r="159" spans="1:13" ht="15.6" x14ac:dyDescent="0.25">
      <c r="A159" s="9"/>
      <c r="B159" s="9"/>
      <c r="C159" s="9"/>
      <c r="D159" s="9"/>
      <c r="E159" s="9"/>
      <c r="F159" s="9"/>
      <c r="G159" s="9"/>
      <c r="H159" s="9"/>
      <c r="I159" s="9"/>
      <c r="J159" s="9"/>
      <c r="K159" s="9"/>
      <c r="L159" s="9"/>
      <c r="M159" s="9"/>
    </row>
    <row r="160" spans="1:13" ht="15.6" x14ac:dyDescent="0.25">
      <c r="A160" s="9"/>
      <c r="B160" s="9"/>
      <c r="C160" s="9"/>
      <c r="D160" s="9"/>
      <c r="E160" s="9"/>
      <c r="F160" s="9"/>
      <c r="G160" s="9"/>
      <c r="H160" s="9"/>
      <c r="I160" s="9"/>
      <c r="J160" s="9"/>
      <c r="K160" s="9"/>
      <c r="L160" s="9"/>
      <c r="M160" s="9"/>
    </row>
    <row r="161" spans="1:13" ht="15.6" x14ac:dyDescent="0.25">
      <c r="A161" s="9"/>
      <c r="B161" s="9"/>
      <c r="C161" s="9"/>
      <c r="D161" s="9"/>
      <c r="E161" s="9"/>
      <c r="F161" s="9"/>
      <c r="G161" s="9"/>
      <c r="H161" s="9"/>
      <c r="I161" s="9"/>
      <c r="J161" s="9"/>
      <c r="K161" s="9"/>
      <c r="L161" s="9"/>
      <c r="M161" s="9"/>
    </row>
    <row r="162" spans="1:13" ht="15.6" x14ac:dyDescent="0.25">
      <c r="A162" s="9"/>
      <c r="B162" s="9"/>
      <c r="C162" s="9"/>
      <c r="D162" s="9"/>
      <c r="E162" s="9"/>
      <c r="F162" s="9"/>
      <c r="G162" s="9"/>
      <c r="H162" s="9"/>
      <c r="I162" s="9"/>
      <c r="J162" s="9"/>
      <c r="K162" s="9"/>
      <c r="L162" s="9"/>
      <c r="M162" s="9"/>
    </row>
    <row r="163" spans="1:13" ht="15.6" x14ac:dyDescent="0.25">
      <c r="A163" s="9"/>
      <c r="B163" s="9"/>
      <c r="C163" s="9"/>
      <c r="D163" s="9"/>
      <c r="E163" s="9"/>
      <c r="F163" s="9"/>
      <c r="G163" s="9"/>
      <c r="H163" s="9"/>
      <c r="I163" s="9"/>
      <c r="J163" s="9"/>
      <c r="K163" s="9"/>
      <c r="L163" s="9"/>
      <c r="M163" s="9"/>
    </row>
    <row r="164" spans="1:13" ht="15.6" x14ac:dyDescent="0.25">
      <c r="A164" s="9"/>
      <c r="B164" s="9"/>
      <c r="C164" s="9"/>
      <c r="D164" s="9"/>
      <c r="E164" s="9"/>
      <c r="F164" s="9"/>
      <c r="G164" s="9"/>
      <c r="H164" s="9"/>
      <c r="I164" s="9"/>
      <c r="J164" s="9"/>
      <c r="K164" s="9"/>
      <c r="L164" s="9"/>
      <c r="M164" s="9"/>
    </row>
    <row r="165" spans="1:13" ht="15.6" x14ac:dyDescent="0.25">
      <c r="A165" s="9"/>
      <c r="B165" s="9"/>
      <c r="C165" s="9"/>
      <c r="D165" s="9"/>
      <c r="E165" s="9"/>
      <c r="F165" s="9"/>
      <c r="G165" s="9"/>
      <c r="H165" s="9"/>
      <c r="I165" s="9"/>
      <c r="J165" s="9"/>
      <c r="K165" s="9"/>
      <c r="L165" s="9"/>
      <c r="M165" s="9"/>
    </row>
    <row r="166" spans="1:13" ht="15.6" x14ac:dyDescent="0.25">
      <c r="A166" s="9"/>
      <c r="B166" s="9"/>
      <c r="C166" s="9"/>
      <c r="D166" s="9"/>
      <c r="E166" s="9"/>
      <c r="F166" s="9"/>
      <c r="G166" s="9"/>
      <c r="H166" s="9"/>
      <c r="I166" s="9"/>
      <c r="J166" s="9"/>
      <c r="K166" s="9"/>
      <c r="L166" s="9"/>
      <c r="M166" s="9"/>
    </row>
    <row r="167" spans="1:13" ht="15.6" x14ac:dyDescent="0.25">
      <c r="A167" s="9"/>
      <c r="B167" s="9"/>
      <c r="C167" s="9"/>
      <c r="D167" s="9"/>
      <c r="E167" s="9"/>
      <c r="F167" s="9"/>
      <c r="G167" s="9"/>
      <c r="H167" s="9"/>
      <c r="I167" s="9"/>
      <c r="J167" s="9"/>
      <c r="K167" s="9"/>
      <c r="L167" s="9"/>
      <c r="M167" s="9"/>
    </row>
    <row r="168" spans="1:13" ht="15.6" x14ac:dyDescent="0.25">
      <c r="A168" s="9"/>
      <c r="B168" s="9"/>
      <c r="C168" s="9"/>
      <c r="D168" s="9"/>
      <c r="E168" s="9"/>
      <c r="F168" s="9"/>
      <c r="G168" s="9"/>
      <c r="H168" s="9"/>
      <c r="I168" s="9"/>
      <c r="J168" s="9"/>
      <c r="K168" s="9"/>
      <c r="L168" s="9"/>
      <c r="M168" s="9"/>
    </row>
    <row r="169" spans="1:13" ht="15.6" x14ac:dyDescent="0.25">
      <c r="A169" s="9"/>
      <c r="B169" s="9"/>
      <c r="C169" s="9"/>
      <c r="D169" s="9"/>
      <c r="E169" s="9"/>
      <c r="F169" s="9"/>
      <c r="G169" s="9"/>
      <c r="H169" s="9"/>
      <c r="I169" s="9"/>
      <c r="J169" s="9"/>
      <c r="K169" s="9"/>
      <c r="L169" s="9"/>
      <c r="M169" s="9"/>
    </row>
  </sheetData>
  <mergeCells count="363">
    <mergeCell ref="A1:A2"/>
    <mergeCell ref="B1:M2"/>
    <mergeCell ref="A3:A6"/>
    <mergeCell ref="B3:B6"/>
    <mergeCell ref="C3:C4"/>
    <mergeCell ref="E3:E4"/>
    <mergeCell ref="G3:G6"/>
    <mergeCell ref="H3:I4"/>
    <mergeCell ref="J3:J4"/>
    <mergeCell ref="K3:K4"/>
    <mergeCell ref="L3:M6"/>
    <mergeCell ref="C5:D5"/>
    <mergeCell ref="E5:F5"/>
    <mergeCell ref="H5:H6"/>
    <mergeCell ref="I5:I6"/>
    <mergeCell ref="J5:J6"/>
    <mergeCell ref="K5:K6"/>
    <mergeCell ref="C6:D6"/>
    <mergeCell ref="E6:F6"/>
    <mergeCell ref="L11:M14"/>
    <mergeCell ref="B12:B13"/>
    <mergeCell ref="C12:D12"/>
    <mergeCell ref="E12:F12"/>
    <mergeCell ref="C13:D13"/>
    <mergeCell ref="A7:A10"/>
    <mergeCell ref="B7:B10"/>
    <mergeCell ref="C7:D7"/>
    <mergeCell ref="E7:F7"/>
    <mergeCell ref="K7:K10"/>
    <mergeCell ref="L7:M10"/>
    <mergeCell ref="C8:D8"/>
    <mergeCell ref="E8:F8"/>
    <mergeCell ref="C9:D9"/>
    <mergeCell ref="E9:F9"/>
    <mergeCell ref="E13:F13"/>
    <mergeCell ref="C14:D14"/>
    <mergeCell ref="E14:F14"/>
    <mergeCell ref="A15:A18"/>
    <mergeCell ref="C15:D15"/>
    <mergeCell ref="E15:F15"/>
    <mergeCell ref="C10:D10"/>
    <mergeCell ref="E10:F10"/>
    <mergeCell ref="A11:A14"/>
    <mergeCell ref="C11:D11"/>
    <mergeCell ref="E11:F11"/>
    <mergeCell ref="C22:D22"/>
    <mergeCell ref="L15:M18"/>
    <mergeCell ref="B16:B17"/>
    <mergeCell ref="C16:D16"/>
    <mergeCell ref="E16:F16"/>
    <mergeCell ref="C17:D17"/>
    <mergeCell ref="E17:F17"/>
    <mergeCell ref="C18:D18"/>
    <mergeCell ref="E18:F18"/>
    <mergeCell ref="L27:M30"/>
    <mergeCell ref="B28:B29"/>
    <mergeCell ref="C28:D28"/>
    <mergeCell ref="E28:F28"/>
    <mergeCell ref="C29:D29"/>
    <mergeCell ref="E22:F22"/>
    <mergeCell ref="A23:A26"/>
    <mergeCell ref="C23:D23"/>
    <mergeCell ref="E23:F23"/>
    <mergeCell ref="L23:M26"/>
    <mergeCell ref="B24:B25"/>
    <mergeCell ref="C24:D24"/>
    <mergeCell ref="E24:F24"/>
    <mergeCell ref="C25:D25"/>
    <mergeCell ref="E25:F25"/>
    <mergeCell ref="A19:A22"/>
    <mergeCell ref="C19:D19"/>
    <mergeCell ref="E19:F19"/>
    <mergeCell ref="L19:M22"/>
    <mergeCell ref="B20:B21"/>
    <mergeCell ref="C20:D20"/>
    <mergeCell ref="E20:F20"/>
    <mergeCell ref="C21:D21"/>
    <mergeCell ref="E21:F21"/>
    <mergeCell ref="E29:F29"/>
    <mergeCell ref="C30:D30"/>
    <mergeCell ref="E30:F30"/>
    <mergeCell ref="A31:A34"/>
    <mergeCell ref="C31:D31"/>
    <mergeCell ref="E31:F31"/>
    <mergeCell ref="C26:D26"/>
    <mergeCell ref="E26:F26"/>
    <mergeCell ref="A27:A30"/>
    <mergeCell ref="C27:D27"/>
    <mergeCell ref="E27:F27"/>
    <mergeCell ref="C38:D38"/>
    <mergeCell ref="L31:M34"/>
    <mergeCell ref="B32:B33"/>
    <mergeCell ref="C32:D32"/>
    <mergeCell ref="E32:F32"/>
    <mergeCell ref="C33:D33"/>
    <mergeCell ref="E33:F33"/>
    <mergeCell ref="C34:D34"/>
    <mergeCell ref="E34:F34"/>
    <mergeCell ref="L43:M46"/>
    <mergeCell ref="B44:B45"/>
    <mergeCell ref="C44:D44"/>
    <mergeCell ref="E44:F44"/>
    <mergeCell ref="C45:D45"/>
    <mergeCell ref="E38:F38"/>
    <mergeCell ref="A39:A42"/>
    <mergeCell ref="C39:D39"/>
    <mergeCell ref="E39:F39"/>
    <mergeCell ref="L39:M42"/>
    <mergeCell ref="B40:B41"/>
    <mergeCell ref="C40:D40"/>
    <mergeCell ref="E40:F40"/>
    <mergeCell ref="C41:D41"/>
    <mergeCell ref="E41:F41"/>
    <mergeCell ref="A35:A38"/>
    <mergeCell ref="C35:D35"/>
    <mergeCell ref="E35:F35"/>
    <mergeCell ref="L35:M38"/>
    <mergeCell ref="B36:B37"/>
    <mergeCell ref="C36:D36"/>
    <mergeCell ref="E36:F36"/>
    <mergeCell ref="C37:D37"/>
    <mergeCell ref="E37:F37"/>
    <mergeCell ref="E45:F45"/>
    <mergeCell ref="C46:D46"/>
    <mergeCell ref="E46:F46"/>
    <mergeCell ref="A47:A50"/>
    <mergeCell ref="C47:D47"/>
    <mergeCell ref="E47:F47"/>
    <mergeCell ref="C42:D42"/>
    <mergeCell ref="E42:F42"/>
    <mergeCell ref="A43:A46"/>
    <mergeCell ref="C43:D43"/>
    <mergeCell ref="E43:F43"/>
    <mergeCell ref="C54:D54"/>
    <mergeCell ref="L47:M50"/>
    <mergeCell ref="B48:B49"/>
    <mergeCell ref="C48:D48"/>
    <mergeCell ref="E48:F48"/>
    <mergeCell ref="C49:D49"/>
    <mergeCell ref="E49:F49"/>
    <mergeCell ref="C50:D50"/>
    <mergeCell ref="E50:F50"/>
    <mergeCell ref="L59:M62"/>
    <mergeCell ref="B60:B61"/>
    <mergeCell ref="C60:D60"/>
    <mergeCell ref="E60:F60"/>
    <mergeCell ref="C61:D61"/>
    <mergeCell ref="E54:F54"/>
    <mergeCell ref="A55:A58"/>
    <mergeCell ref="C55:D55"/>
    <mergeCell ref="E55:F55"/>
    <mergeCell ref="L55:M58"/>
    <mergeCell ref="B56:B57"/>
    <mergeCell ref="C56:D56"/>
    <mergeCell ref="E56:F56"/>
    <mergeCell ref="C57:D57"/>
    <mergeCell ref="E57:F57"/>
    <mergeCell ref="A51:A54"/>
    <mergeCell ref="C51:D51"/>
    <mergeCell ref="E51:F51"/>
    <mergeCell ref="L51:M54"/>
    <mergeCell ref="B52:B53"/>
    <mergeCell ref="C52:D52"/>
    <mergeCell ref="E52:F52"/>
    <mergeCell ref="C53:D53"/>
    <mergeCell ref="E53:F53"/>
    <mergeCell ref="E61:F61"/>
    <mergeCell ref="C62:D62"/>
    <mergeCell ref="E62:F62"/>
    <mergeCell ref="A63:A66"/>
    <mergeCell ref="C63:D63"/>
    <mergeCell ref="E63:F63"/>
    <mergeCell ref="C58:D58"/>
    <mergeCell ref="E58:F58"/>
    <mergeCell ref="A59:A62"/>
    <mergeCell ref="C59:D59"/>
    <mergeCell ref="E59:F59"/>
    <mergeCell ref="C70:D70"/>
    <mergeCell ref="L63:M66"/>
    <mergeCell ref="B64:B65"/>
    <mergeCell ref="C64:D64"/>
    <mergeCell ref="E64:F64"/>
    <mergeCell ref="C65:D65"/>
    <mergeCell ref="E65:F65"/>
    <mergeCell ref="C66:D66"/>
    <mergeCell ref="E66:F66"/>
    <mergeCell ref="L75:M78"/>
    <mergeCell ref="B76:B77"/>
    <mergeCell ref="C76:D76"/>
    <mergeCell ref="E76:F76"/>
    <mergeCell ref="C77:D77"/>
    <mergeCell ref="E70:F70"/>
    <mergeCell ref="A71:A74"/>
    <mergeCell ref="C71:D71"/>
    <mergeCell ref="E71:F71"/>
    <mergeCell ref="L71:M74"/>
    <mergeCell ref="B72:B73"/>
    <mergeCell ref="C72:D72"/>
    <mergeCell ref="E72:F72"/>
    <mergeCell ref="C73:D73"/>
    <mergeCell ref="E73:F73"/>
    <mergeCell ref="A67:A70"/>
    <mergeCell ref="C67:D67"/>
    <mergeCell ref="E67:F67"/>
    <mergeCell ref="L67:M70"/>
    <mergeCell ref="B68:B69"/>
    <mergeCell ref="C68:D68"/>
    <mergeCell ref="E68:F68"/>
    <mergeCell ref="C69:D69"/>
    <mergeCell ref="E69:F69"/>
    <mergeCell ref="E77:F77"/>
    <mergeCell ref="C78:D78"/>
    <mergeCell ref="E78:F78"/>
    <mergeCell ref="A79:A82"/>
    <mergeCell ref="C79:D79"/>
    <mergeCell ref="E79:F79"/>
    <mergeCell ref="C74:D74"/>
    <mergeCell ref="E74:F74"/>
    <mergeCell ref="A75:A78"/>
    <mergeCell ref="C75:D75"/>
    <mergeCell ref="E75:F75"/>
    <mergeCell ref="C86:D86"/>
    <mergeCell ref="L79:M82"/>
    <mergeCell ref="B80:B81"/>
    <mergeCell ref="C80:D80"/>
    <mergeCell ref="E80:F80"/>
    <mergeCell ref="C81:D81"/>
    <mergeCell ref="E81:F81"/>
    <mergeCell ref="C82:D82"/>
    <mergeCell ref="E82:F82"/>
    <mergeCell ref="L91:M94"/>
    <mergeCell ref="B92:B93"/>
    <mergeCell ref="C92:D92"/>
    <mergeCell ref="E92:F92"/>
    <mergeCell ref="C93:D93"/>
    <mergeCell ref="E86:F86"/>
    <mergeCell ref="A87:A90"/>
    <mergeCell ref="C87:D87"/>
    <mergeCell ref="E87:F87"/>
    <mergeCell ref="L87:M90"/>
    <mergeCell ref="B88:B89"/>
    <mergeCell ref="C88:D88"/>
    <mergeCell ref="E88:F88"/>
    <mergeCell ref="C89:D89"/>
    <mergeCell ref="E89:F89"/>
    <mergeCell ref="A83:A86"/>
    <mergeCell ref="C83:D83"/>
    <mergeCell ref="E83:F83"/>
    <mergeCell ref="L83:M86"/>
    <mergeCell ref="B84:B85"/>
    <mergeCell ref="C84:D84"/>
    <mergeCell ref="E84:F84"/>
    <mergeCell ref="C85:D85"/>
    <mergeCell ref="E85:F85"/>
    <mergeCell ref="E93:F93"/>
    <mergeCell ref="C94:D94"/>
    <mergeCell ref="E94:F94"/>
    <mergeCell ref="A95:A98"/>
    <mergeCell ref="C95:D95"/>
    <mergeCell ref="E95:F95"/>
    <mergeCell ref="C90:D90"/>
    <mergeCell ref="E90:F90"/>
    <mergeCell ref="A91:A94"/>
    <mergeCell ref="C91:D91"/>
    <mergeCell ref="E91:F91"/>
    <mergeCell ref="C102:D102"/>
    <mergeCell ref="L95:M98"/>
    <mergeCell ref="B96:B97"/>
    <mergeCell ref="C96:D96"/>
    <mergeCell ref="E96:F96"/>
    <mergeCell ref="C97:D97"/>
    <mergeCell ref="E97:F97"/>
    <mergeCell ref="C98:D98"/>
    <mergeCell ref="E98:F98"/>
    <mergeCell ref="L107:M110"/>
    <mergeCell ref="B108:B109"/>
    <mergeCell ref="C108:D108"/>
    <mergeCell ref="E108:F108"/>
    <mergeCell ref="C109:D109"/>
    <mergeCell ref="E102:F102"/>
    <mergeCell ref="A103:A106"/>
    <mergeCell ref="C103:D103"/>
    <mergeCell ref="E103:F103"/>
    <mergeCell ref="L103:M106"/>
    <mergeCell ref="B104:B105"/>
    <mergeCell ref="C104:D104"/>
    <mergeCell ref="E104:F104"/>
    <mergeCell ref="C105:D105"/>
    <mergeCell ref="E105:F105"/>
    <mergeCell ref="A99:A102"/>
    <mergeCell ref="C99:D99"/>
    <mergeCell ref="E99:F99"/>
    <mergeCell ref="L99:M102"/>
    <mergeCell ref="B100:B101"/>
    <mergeCell ref="C100:D100"/>
    <mergeCell ref="E100:F100"/>
    <mergeCell ref="C101:D101"/>
    <mergeCell ref="E101:F101"/>
    <mergeCell ref="E109:F109"/>
    <mergeCell ref="C110:D110"/>
    <mergeCell ref="E110:F110"/>
    <mergeCell ref="A111:A114"/>
    <mergeCell ref="C111:D111"/>
    <mergeCell ref="E111:F111"/>
    <mergeCell ref="C106:D106"/>
    <mergeCell ref="E106:F106"/>
    <mergeCell ref="A107:A110"/>
    <mergeCell ref="C107:D107"/>
    <mergeCell ref="E107:F107"/>
    <mergeCell ref="C118:D118"/>
    <mergeCell ref="L111:M114"/>
    <mergeCell ref="B112:B113"/>
    <mergeCell ref="C112:D112"/>
    <mergeCell ref="E112:F112"/>
    <mergeCell ref="C113:D113"/>
    <mergeCell ref="E113:F113"/>
    <mergeCell ref="C114:D114"/>
    <mergeCell ref="E114:F114"/>
    <mergeCell ref="L123:M126"/>
    <mergeCell ref="B124:B125"/>
    <mergeCell ref="C124:D124"/>
    <mergeCell ref="E124:F124"/>
    <mergeCell ref="C125:D125"/>
    <mergeCell ref="E118:F118"/>
    <mergeCell ref="A119:A122"/>
    <mergeCell ref="C119:D119"/>
    <mergeCell ref="E119:F119"/>
    <mergeCell ref="L119:M122"/>
    <mergeCell ref="B120:B121"/>
    <mergeCell ref="C120:D120"/>
    <mergeCell ref="E120:F120"/>
    <mergeCell ref="C121:D121"/>
    <mergeCell ref="E121:F121"/>
    <mergeCell ref="A115:A118"/>
    <mergeCell ref="C115:D115"/>
    <mergeCell ref="E115:F115"/>
    <mergeCell ref="L115:M118"/>
    <mergeCell ref="B116:B117"/>
    <mergeCell ref="C116:D116"/>
    <mergeCell ref="E116:F116"/>
    <mergeCell ref="C117:D117"/>
    <mergeCell ref="E117:F117"/>
    <mergeCell ref="E125:F125"/>
    <mergeCell ref="C126:D126"/>
    <mergeCell ref="E126:F126"/>
    <mergeCell ref="A127:A130"/>
    <mergeCell ref="C127:D127"/>
    <mergeCell ref="E127:F127"/>
    <mergeCell ref="C122:D122"/>
    <mergeCell ref="E122:F122"/>
    <mergeCell ref="A123:A126"/>
    <mergeCell ref="C123:D123"/>
    <mergeCell ref="E123:F123"/>
    <mergeCell ref="A131:A141"/>
    <mergeCell ref="B131:M141"/>
    <mergeCell ref="L127:M130"/>
    <mergeCell ref="B128:B129"/>
    <mergeCell ref="C128:D128"/>
    <mergeCell ref="E128:F128"/>
    <mergeCell ref="C129:D129"/>
    <mergeCell ref="E129:F129"/>
    <mergeCell ref="C130:D130"/>
    <mergeCell ref="E130:F130"/>
  </mergeCells>
  <phoneticPr fontId="1" type="noConversion"/>
  <dataValidations count="4">
    <dataValidation type="decimal" allowBlank="1" showInputMessage="1" showErrorMessage="1" errorTitle="错误" error="误差超出允许范围" sqref="E14:F14 E18:F18 E126:F126 E22:F22 E26:F26 E30:F30 E34:F34 E38:F38 E42:F42 E46:F46 E50:F50 E54:F54 E58:F58 E62:F62 E66:F66 E70:F70 E74:F74 E78:F78 E82:F82 E86:F86 E90:F90 E94:F94 E98:F98 E102:F102 E106:F106 E110:F110 E114:F114 E118:F118 E122:F122 E130:F130" xr:uid="{00000000-0002-0000-0000-000000000000}">
      <formula1>-10</formula1>
      <formula2>10</formula2>
    </dataValidation>
    <dataValidation type="decimal" allowBlank="1" showInputMessage="1" showErrorMessage="1" errorTitle="错误" error="误差超出允许范围" sqref="C14:D14 C126:D126 C18:D18 C22:D22 C26:D26 C30:D30 C34:D34 C38:D38 C42:D42 C46:D46 C50:D50 C58:D58 C54:D54 C62:D62 C66:D66 C70:D70 C74:D74 C78:D78 C82:D82 C86:D86 C90:D90 C94:D94 C98:D98 C102:D102 C106:D106 C110:D110 C114:D114 C118:D118 C122:D122 C130:D130" xr:uid="{00000000-0002-0000-0000-000001000000}">
      <formula1>-3</formula1>
      <formula2>3</formula2>
    </dataValidation>
    <dataValidation type="whole" allowBlank="1" showInputMessage="1" showErrorMessage="1" errorTitle="错误" error="误差超出允许范围" sqref="J13 J117 J109 J113 J121 J17 J21 J25 J29 J33 J37 J41 J45 J49 J53 J57 J61 J65 J69 J73 J77 J81 J85 J89 J93 J97 J101 J105 J125 J129" xr:uid="{00000000-0002-0000-0000-000002000000}">
      <formula1>-5</formula1>
      <formula2>5</formula2>
    </dataValidation>
    <dataValidation type="whole" allowBlank="1" showInputMessage="1" showErrorMessage="1" errorTitle="错误" error="误差超出允许范围" sqref="J115:J116 J11:J12 J107:J108 J111:J112 J119:J120 J15:J16 J19:J20 J23:J24 J27:J28 J31:J32 J35:J36 J39:J40 J43:J44 J47:J48 J51:J52 J55:J56 J59:J60 J63:J64 J67:J68 J71:J72 J75:J76 J79:J80 J83:J84 J87:J88 J91:J92 J95:J96 J99:J100 J103:J104 J123:J124 J127:J128" xr:uid="{00000000-0002-0000-0000-000003000000}">
      <formula1>-3</formula1>
      <formula2>3</formula2>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xiaoshi</dc:creator>
  <cp:lastModifiedBy>赵朋小仙女</cp:lastModifiedBy>
  <dcterms:created xsi:type="dcterms:W3CDTF">2018-03-06T14:10:48Z</dcterms:created>
  <dcterms:modified xsi:type="dcterms:W3CDTF">2019-04-13T12:48:06Z</dcterms:modified>
</cp:coreProperties>
</file>