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iaoshi\Desktop\data\"/>
    </mc:Choice>
  </mc:AlternateContent>
  <bookViews>
    <workbookView xWindow="0" yWindow="0" windowWidth="20490" windowHeight="83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H30" i="1"/>
  <c r="G31" i="1"/>
  <c r="G30" i="1"/>
  <c r="G32" i="1" s="1"/>
  <c r="I10" i="1"/>
  <c r="I14" i="1"/>
  <c r="I18" i="1"/>
  <c r="H32" i="1" l="1"/>
  <c r="B12" i="1"/>
  <c r="D12" i="1"/>
  <c r="I28" i="1"/>
  <c r="I23" i="1"/>
  <c r="I22" i="1"/>
  <c r="I19" i="1"/>
  <c r="I20" i="1"/>
  <c r="I15" i="1"/>
  <c r="I11" i="1"/>
  <c r="H28" i="1"/>
  <c r="H24" i="1"/>
  <c r="H20" i="1"/>
  <c r="H16" i="1"/>
  <c r="G16" i="1"/>
  <c r="H12" i="1"/>
  <c r="G12" i="1"/>
  <c r="D28" i="1"/>
  <c r="B28" i="1"/>
  <c r="D24" i="1"/>
  <c r="B24" i="1"/>
  <c r="D20" i="1"/>
  <c r="B20" i="1"/>
  <c r="B16" i="1"/>
  <c r="D16" i="1"/>
  <c r="B25" i="1" l="1"/>
  <c r="L22" i="1"/>
  <c r="L18" i="1"/>
  <c r="L26" i="1"/>
  <c r="L14" i="1"/>
  <c r="L10" i="1"/>
  <c r="I24" i="1"/>
  <c r="B29" i="1"/>
  <c r="J14" i="1"/>
  <c r="B21" i="1"/>
  <c r="I16" i="1"/>
  <c r="B17" i="1"/>
  <c r="D31" i="1"/>
  <c r="D30" i="1"/>
  <c r="B13" i="1"/>
  <c r="D13" i="1" s="1"/>
  <c r="J10" i="1"/>
  <c r="I12" i="1"/>
  <c r="G20" i="1"/>
  <c r="J18" i="1" s="1"/>
  <c r="L30" i="1" l="1"/>
  <c r="D33" i="1"/>
  <c r="B35" i="1" s="1"/>
  <c r="B36" i="1" s="1"/>
  <c r="D17" i="1"/>
  <c r="D21" i="1" s="1"/>
  <c r="D25" i="1" s="1"/>
  <c r="D29" i="1" s="1"/>
  <c r="D32" i="1"/>
  <c r="G24" i="1"/>
  <c r="J22" i="1" s="1"/>
  <c r="G28" i="1" l="1"/>
  <c r="J26" i="1" s="1"/>
  <c r="J30" i="1" s="1"/>
  <c r="B37" i="1" s="1"/>
  <c r="B38" i="1" s="1"/>
  <c r="M26" i="1" l="1"/>
  <c r="N26" i="1" s="1"/>
  <c r="M10" i="1"/>
  <c r="N10" i="1" s="1"/>
  <c r="O12" i="1" s="1"/>
  <c r="M18" i="1"/>
  <c r="N18" i="1" s="1"/>
  <c r="O20" i="1" s="1"/>
  <c r="M14" i="1"/>
  <c r="N14" i="1" s="1"/>
  <c r="O16" i="1" s="1"/>
  <c r="M22" i="1"/>
  <c r="N22" i="1" s="1"/>
  <c r="O24" i="1" s="1"/>
  <c r="N30" i="1" l="1"/>
  <c r="M30" i="1"/>
</calcChain>
</file>

<file path=xl/sharedStrings.xml><?xml version="1.0" encoding="utf-8"?>
<sst xmlns="http://schemas.openxmlformats.org/spreadsheetml/2006/main" count="55" uniqueCount="37">
  <si>
    <t>测
站
编
号</t>
    <phoneticPr fontId="1" type="noConversion"/>
  </si>
  <si>
    <t>后
尺</t>
    <phoneticPr fontId="1" type="noConversion"/>
  </si>
  <si>
    <t>上丝</t>
    <phoneticPr fontId="1" type="noConversion"/>
  </si>
  <si>
    <t>下丝</t>
    <phoneticPr fontId="1" type="noConversion"/>
  </si>
  <si>
    <t>前
尺</t>
    <phoneticPr fontId="1" type="noConversion"/>
  </si>
  <si>
    <t>前视距</t>
    <phoneticPr fontId="1" type="noConversion"/>
  </si>
  <si>
    <t>后视距</t>
    <phoneticPr fontId="1" type="noConversion"/>
  </si>
  <si>
    <t>视距差 d</t>
    <phoneticPr fontId="1" type="noConversion"/>
  </si>
  <si>
    <t>方向
及
尺号</t>
    <phoneticPr fontId="1" type="noConversion"/>
  </si>
  <si>
    <t>标尺读数</t>
    <phoneticPr fontId="1" type="noConversion"/>
  </si>
  <si>
    <t>黑面</t>
    <phoneticPr fontId="1" type="noConversion"/>
  </si>
  <si>
    <t>红面</t>
    <phoneticPr fontId="1" type="noConversion"/>
  </si>
  <si>
    <t>K+黑
减
红</t>
    <phoneticPr fontId="1" type="noConversion"/>
  </si>
  <si>
    <t>高
差
中
数</t>
    <phoneticPr fontId="1" type="noConversion"/>
  </si>
  <si>
    <t>备
注</t>
    <phoneticPr fontId="1" type="noConversion"/>
  </si>
  <si>
    <t>编
号</t>
    <phoneticPr fontId="1" type="noConversion"/>
  </si>
  <si>
    <t>校
核</t>
    <phoneticPr fontId="1" type="noConversion"/>
  </si>
  <si>
    <t>后</t>
    <phoneticPr fontId="1" type="noConversion"/>
  </si>
  <si>
    <t>前</t>
    <phoneticPr fontId="1" type="noConversion"/>
  </si>
  <si>
    <t>后-前</t>
    <phoneticPr fontId="1" type="noConversion"/>
  </si>
  <si>
    <t xml:space="preserve">
</t>
    <phoneticPr fontId="1" type="noConversion"/>
  </si>
  <si>
    <t>∑后-∑前</t>
    <phoneticPr fontId="1" type="noConversion"/>
  </si>
  <si>
    <t>∑前视距</t>
    <phoneticPr fontId="1" type="noConversion"/>
  </si>
  <si>
    <t>∑后</t>
    <phoneticPr fontId="1" type="noConversion"/>
  </si>
  <si>
    <t>∑前</t>
    <phoneticPr fontId="1" type="noConversion"/>
  </si>
  <si>
    <t>∑h</t>
    <phoneticPr fontId="1" type="noConversion"/>
  </si>
  <si>
    <t>∑d</t>
    <phoneticPr fontId="1" type="noConversion"/>
  </si>
  <si>
    <t>高差闭合差的记录与计算</t>
    <phoneticPr fontId="1" type="noConversion"/>
  </si>
  <si>
    <t>∑后+∑前</t>
    <phoneticPr fontId="1" type="noConversion"/>
  </si>
  <si>
    <t>路线长L</t>
    <phoneticPr fontId="1" type="noConversion"/>
  </si>
  <si>
    <t>高
差
改
正
值</t>
    <phoneticPr fontId="1" type="noConversion"/>
  </si>
  <si>
    <t>距
离</t>
    <phoneticPr fontId="1" type="noConversion"/>
  </si>
  <si>
    <t>改
正
后
高
差</t>
    <phoneticPr fontId="1" type="noConversion"/>
  </si>
  <si>
    <t>高
程</t>
    <phoneticPr fontId="1" type="noConversion"/>
  </si>
  <si>
    <t>每千米改正值</t>
    <phoneticPr fontId="1" type="noConversion"/>
  </si>
  <si>
    <t>四等闭合路线水准测量记录与计算</t>
    <phoneticPr fontId="1" type="noConversion"/>
  </si>
  <si>
    <t>∑后视距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</si>
</sst>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华文楷体"/>
      <family val="3"/>
      <charset val="134"/>
    </font>
    <font>
      <sz val="14"/>
      <color theme="1"/>
      <name val="华文楷体"/>
      <family val="3"/>
      <charset val="134"/>
    </font>
    <font>
      <sz val="14"/>
      <color rgb="FFFF0000"/>
      <name val="华文楷体"/>
      <family val="3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123825</xdr:colOff>
          <xdr:row>5</xdr:row>
          <xdr:rowOff>95250</xdr:rowOff>
        </xdr:from>
        <xdr:to>
          <xdr:col>10</xdr:col>
          <xdr:colOff>685800</xdr:colOff>
          <xdr:row>6</xdr:row>
          <xdr:rowOff>57150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123825</xdr:colOff>
          <xdr:row>6</xdr:row>
          <xdr:rowOff>171450</xdr:rowOff>
        </xdr:from>
        <xdr:to>
          <xdr:col>10</xdr:col>
          <xdr:colOff>704850</xdr:colOff>
          <xdr:row>7</xdr:row>
          <xdr:rowOff>142875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104775</xdr:colOff>
          <xdr:row>9</xdr:row>
          <xdr:rowOff>104775</xdr:rowOff>
        </xdr:from>
        <xdr:to>
          <xdr:col>10</xdr:col>
          <xdr:colOff>695325</xdr:colOff>
          <xdr:row>10</xdr:row>
          <xdr:rowOff>76200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123825</xdr:colOff>
          <xdr:row>10</xdr:row>
          <xdr:rowOff>209550</xdr:rowOff>
        </xdr:from>
        <xdr:to>
          <xdr:col>10</xdr:col>
          <xdr:colOff>714375</xdr:colOff>
          <xdr:row>11</xdr:row>
          <xdr:rowOff>180975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123825</xdr:colOff>
          <xdr:row>13</xdr:row>
          <xdr:rowOff>95250</xdr:rowOff>
        </xdr:from>
        <xdr:to>
          <xdr:col>10</xdr:col>
          <xdr:colOff>685800</xdr:colOff>
          <xdr:row>14</xdr:row>
          <xdr:rowOff>57150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14</xdr:row>
          <xdr:rowOff>142875</xdr:rowOff>
        </xdr:from>
        <xdr:to>
          <xdr:col>10</xdr:col>
          <xdr:colOff>714375</xdr:colOff>
          <xdr:row>15</xdr:row>
          <xdr:rowOff>114300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142875</xdr:colOff>
          <xdr:row>17</xdr:row>
          <xdr:rowOff>95250</xdr:rowOff>
        </xdr:from>
        <xdr:to>
          <xdr:col>10</xdr:col>
          <xdr:colOff>733425</xdr:colOff>
          <xdr:row>18</xdr:row>
          <xdr:rowOff>66675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18</xdr:row>
          <xdr:rowOff>171450</xdr:rowOff>
        </xdr:from>
        <xdr:to>
          <xdr:col>10</xdr:col>
          <xdr:colOff>742950</xdr:colOff>
          <xdr:row>19</xdr:row>
          <xdr:rowOff>142875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123825</xdr:colOff>
          <xdr:row>21</xdr:row>
          <xdr:rowOff>95250</xdr:rowOff>
        </xdr:from>
        <xdr:to>
          <xdr:col>10</xdr:col>
          <xdr:colOff>685800</xdr:colOff>
          <xdr:row>22</xdr:row>
          <xdr:rowOff>57150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22</xdr:row>
          <xdr:rowOff>190500</xdr:rowOff>
        </xdr:from>
        <xdr:to>
          <xdr:col>10</xdr:col>
          <xdr:colOff>714375</xdr:colOff>
          <xdr:row>23</xdr:row>
          <xdr:rowOff>161925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142875</xdr:colOff>
          <xdr:row>25</xdr:row>
          <xdr:rowOff>95250</xdr:rowOff>
        </xdr:from>
        <xdr:to>
          <xdr:col>10</xdr:col>
          <xdr:colOff>733425</xdr:colOff>
          <xdr:row>26</xdr:row>
          <xdr:rowOff>66675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142875</xdr:colOff>
          <xdr:row>26</xdr:row>
          <xdr:rowOff>171450</xdr:rowOff>
        </xdr:from>
        <xdr:to>
          <xdr:col>10</xdr:col>
          <xdr:colOff>733425</xdr:colOff>
          <xdr:row>27</xdr:row>
          <xdr:rowOff>142875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35</xdr:row>
          <xdr:rowOff>38100</xdr:rowOff>
        </xdr:from>
        <xdr:to>
          <xdr:col>0</xdr:col>
          <xdr:colOff>685800</xdr:colOff>
          <xdr:row>35</xdr:row>
          <xdr:rowOff>219075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285750</xdr:colOff>
          <xdr:row>36</xdr:row>
          <xdr:rowOff>19050</xdr:rowOff>
        </xdr:from>
        <xdr:to>
          <xdr:col>0</xdr:col>
          <xdr:colOff>476250</xdr:colOff>
          <xdr:row>36</xdr:row>
          <xdr:rowOff>219075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oleObject" Target="../embeddings/oleObject6.bin"/><Relationship Id="rId18" Type="http://schemas.openxmlformats.org/officeDocument/2006/relationships/oleObject" Target="../embeddings/oleObject11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5.emf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oleObject" Target="../embeddings/oleObject10.bin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9.bin"/><Relationship Id="rId20" Type="http://schemas.openxmlformats.org/officeDocument/2006/relationships/oleObject" Target="../embeddings/oleObject13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oleObject" Target="../embeddings/oleObject8.bin"/><Relationship Id="rId23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19" Type="http://schemas.openxmlformats.org/officeDocument/2006/relationships/oleObject" Target="../embeddings/oleObject12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7.bin"/><Relationship Id="rId22" Type="http://schemas.openxmlformats.org/officeDocument/2006/relationships/oleObject" Target="../embeddings/oleObject1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9"/>
  <sheetViews>
    <sheetView tabSelected="1" topLeftCell="A19" zoomScale="70" zoomScaleNormal="70" workbookViewId="0">
      <selection activeCell="K10" sqref="K10:K12"/>
    </sheetView>
  </sheetViews>
  <sheetFormatPr defaultRowHeight="13.5" x14ac:dyDescent="0.15"/>
  <cols>
    <col min="1" max="1" width="10.625" customWidth="1"/>
    <col min="2" max="2" width="7.625" customWidth="1"/>
    <col min="3" max="3" width="10.625" customWidth="1"/>
    <col min="4" max="4" width="7.625" customWidth="1"/>
    <col min="5" max="11" width="10.625" customWidth="1"/>
    <col min="12" max="12" width="9.125" bestFit="1" customWidth="1"/>
    <col min="13" max="15" width="11" bestFit="1" customWidth="1"/>
  </cols>
  <sheetData>
    <row r="1" spans="1:15" ht="20.25" x14ac:dyDescent="0.15">
      <c r="A1" s="2" t="s">
        <v>35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20.100000000000001" customHeight="1" x14ac:dyDescent="0.15">
      <c r="A2" s="3" t="s">
        <v>0</v>
      </c>
      <c r="B2" s="3" t="s">
        <v>1</v>
      </c>
      <c r="C2" s="4" t="s">
        <v>2</v>
      </c>
      <c r="D2" s="3" t="s">
        <v>4</v>
      </c>
      <c r="E2" s="4" t="s">
        <v>2</v>
      </c>
      <c r="F2" s="3" t="s">
        <v>8</v>
      </c>
      <c r="G2" s="5" t="s">
        <v>9</v>
      </c>
      <c r="H2" s="6"/>
      <c r="I2" s="3" t="s">
        <v>12</v>
      </c>
      <c r="J2" s="3" t="s">
        <v>13</v>
      </c>
      <c r="K2" s="3" t="s">
        <v>14</v>
      </c>
      <c r="L2" s="3" t="s">
        <v>31</v>
      </c>
      <c r="M2" s="3" t="s">
        <v>30</v>
      </c>
      <c r="N2" s="3" t="s">
        <v>32</v>
      </c>
      <c r="O2" s="3" t="s">
        <v>33</v>
      </c>
    </row>
    <row r="3" spans="1:15" ht="20.100000000000001" customHeight="1" x14ac:dyDescent="0.15">
      <c r="A3" s="7"/>
      <c r="B3" s="8"/>
      <c r="C3" s="4" t="s">
        <v>3</v>
      </c>
      <c r="D3" s="8"/>
      <c r="E3" s="4" t="s">
        <v>3</v>
      </c>
      <c r="F3" s="7"/>
      <c r="G3" s="9"/>
      <c r="H3" s="10"/>
      <c r="I3" s="7"/>
      <c r="J3" s="7"/>
      <c r="K3" s="7"/>
      <c r="L3" s="7"/>
      <c r="M3" s="7"/>
      <c r="N3" s="11"/>
      <c r="O3" s="7"/>
    </row>
    <row r="4" spans="1:15" ht="20.100000000000001" customHeight="1" x14ac:dyDescent="0.15">
      <c r="A4" s="7"/>
      <c r="B4" s="12" t="s">
        <v>6</v>
      </c>
      <c r="C4" s="13"/>
      <c r="D4" s="12" t="s">
        <v>5</v>
      </c>
      <c r="E4" s="13"/>
      <c r="F4" s="7"/>
      <c r="G4" s="14" t="s">
        <v>10</v>
      </c>
      <c r="H4" s="14" t="s">
        <v>11</v>
      </c>
      <c r="I4" s="7"/>
      <c r="J4" s="7"/>
      <c r="K4" s="7"/>
      <c r="L4" s="7"/>
      <c r="M4" s="7"/>
      <c r="N4" s="11"/>
      <c r="O4" s="7"/>
    </row>
    <row r="5" spans="1:15" ht="20.100000000000001" customHeight="1" x14ac:dyDescent="0.15">
      <c r="A5" s="8"/>
      <c r="B5" s="12" t="s">
        <v>7</v>
      </c>
      <c r="C5" s="13"/>
      <c r="D5" s="12" t="s">
        <v>26</v>
      </c>
      <c r="E5" s="13"/>
      <c r="F5" s="8"/>
      <c r="G5" s="8"/>
      <c r="H5" s="8"/>
      <c r="I5" s="8"/>
      <c r="J5" s="8"/>
      <c r="K5" s="8"/>
      <c r="L5" s="8"/>
      <c r="M5" s="8"/>
      <c r="N5" s="15"/>
      <c r="O5" s="8"/>
    </row>
    <row r="6" spans="1:15" ht="20.100000000000001" customHeight="1" x14ac:dyDescent="0.15">
      <c r="A6" s="3" t="s">
        <v>15</v>
      </c>
      <c r="B6" s="12">
        <v>1</v>
      </c>
      <c r="C6" s="13"/>
      <c r="D6" s="12">
        <v>5</v>
      </c>
      <c r="E6" s="13"/>
      <c r="F6" s="4" t="s">
        <v>17</v>
      </c>
      <c r="G6" s="4">
        <v>3</v>
      </c>
      <c r="H6" s="4">
        <v>8</v>
      </c>
      <c r="I6" s="4">
        <v>10</v>
      </c>
      <c r="J6" s="14">
        <v>18</v>
      </c>
      <c r="K6" s="3" t="s">
        <v>20</v>
      </c>
      <c r="L6" s="14"/>
      <c r="M6" s="14"/>
      <c r="N6" s="14"/>
      <c r="O6" s="14"/>
    </row>
    <row r="7" spans="1:15" ht="20.100000000000001" customHeight="1" x14ac:dyDescent="0.15">
      <c r="A7" s="7"/>
      <c r="B7" s="12">
        <v>2</v>
      </c>
      <c r="C7" s="13"/>
      <c r="D7" s="12">
        <v>6</v>
      </c>
      <c r="E7" s="13"/>
      <c r="F7" s="4" t="s">
        <v>18</v>
      </c>
      <c r="G7" s="4">
        <v>4</v>
      </c>
      <c r="H7" s="4">
        <v>7</v>
      </c>
      <c r="I7" s="4">
        <v>9</v>
      </c>
      <c r="J7" s="7"/>
      <c r="K7" s="7"/>
      <c r="L7" s="7"/>
      <c r="M7" s="7"/>
      <c r="N7" s="7"/>
      <c r="O7" s="7"/>
    </row>
    <row r="8" spans="1:15" ht="20.100000000000001" customHeight="1" x14ac:dyDescent="0.15">
      <c r="A8" s="7"/>
      <c r="B8" s="12">
        <v>12</v>
      </c>
      <c r="C8" s="13"/>
      <c r="D8" s="12">
        <v>13</v>
      </c>
      <c r="E8" s="13"/>
      <c r="F8" s="4" t="s">
        <v>19</v>
      </c>
      <c r="G8" s="4">
        <v>16</v>
      </c>
      <c r="H8" s="4">
        <v>17</v>
      </c>
      <c r="I8" s="4">
        <v>11</v>
      </c>
      <c r="J8" s="8"/>
      <c r="K8" s="8"/>
      <c r="L8" s="7"/>
      <c r="M8" s="7"/>
      <c r="N8" s="7"/>
      <c r="O8" s="7"/>
    </row>
    <row r="9" spans="1:15" ht="20.100000000000001" customHeight="1" x14ac:dyDescent="0.15">
      <c r="A9" s="8"/>
      <c r="B9" s="12">
        <v>14</v>
      </c>
      <c r="C9" s="13"/>
      <c r="D9" s="12">
        <v>15</v>
      </c>
      <c r="E9" s="13"/>
      <c r="F9" s="12"/>
      <c r="G9" s="16"/>
      <c r="H9" s="16"/>
      <c r="I9" s="16"/>
      <c r="J9" s="16"/>
      <c r="K9" s="13"/>
      <c r="L9" s="8"/>
      <c r="M9" s="8"/>
      <c r="N9" s="8"/>
      <c r="O9" s="7"/>
    </row>
    <row r="10" spans="1:15" ht="20.100000000000001" customHeight="1" x14ac:dyDescent="0.15">
      <c r="A10" s="14">
        <v>1</v>
      </c>
      <c r="B10" s="17"/>
      <c r="C10" s="18"/>
      <c r="D10" s="17"/>
      <c r="E10" s="18"/>
      <c r="F10" s="4" t="s">
        <v>17</v>
      </c>
      <c r="G10" s="19"/>
      <c r="H10" s="19"/>
      <c r="I10" s="4">
        <f>4787+G10-H10</f>
        <v>4787</v>
      </c>
      <c r="J10" s="14">
        <f>(G12+H12-0.1)/2</f>
        <v>-0.05</v>
      </c>
      <c r="K10" s="14"/>
      <c r="L10" s="14">
        <f t="shared" ref="L10" si="0">(B12+D12)*0.001</f>
        <v>0</v>
      </c>
      <c r="M10" s="14" t="e">
        <f>(B38*L10)*0.001</f>
        <v>#DIV/0!</v>
      </c>
      <c r="N10" s="14" t="e">
        <f>J10+M10</f>
        <v>#DIV/0!</v>
      </c>
      <c r="O10" s="7"/>
    </row>
    <row r="11" spans="1:15" ht="20.100000000000001" customHeight="1" x14ac:dyDescent="0.15">
      <c r="A11" s="7"/>
      <c r="B11" s="17"/>
      <c r="C11" s="18"/>
      <c r="D11" s="17"/>
      <c r="E11" s="18"/>
      <c r="F11" s="4" t="s">
        <v>18</v>
      </c>
      <c r="G11" s="19"/>
      <c r="H11" s="19"/>
      <c r="I11" s="4">
        <f>4687+G11-H11</f>
        <v>4687</v>
      </c>
      <c r="J11" s="7"/>
      <c r="K11" s="7"/>
      <c r="L11" s="7"/>
      <c r="M11" s="7"/>
      <c r="N11" s="7"/>
      <c r="O11" s="8"/>
    </row>
    <row r="12" spans="1:15" ht="20.100000000000001" customHeight="1" x14ac:dyDescent="0.15">
      <c r="A12" s="7"/>
      <c r="B12" s="12">
        <f>(B10-B11)*0.1</f>
        <v>0</v>
      </c>
      <c r="C12" s="13"/>
      <c r="D12" s="12">
        <f>(D10-D11)*0.1</f>
        <v>0</v>
      </c>
      <c r="E12" s="13"/>
      <c r="F12" s="4" t="s">
        <v>19</v>
      </c>
      <c r="G12" s="4">
        <f>(G10-G11)*0.001</f>
        <v>0</v>
      </c>
      <c r="H12" s="4">
        <f>(H10-H11)*0.001</f>
        <v>0</v>
      </c>
      <c r="I12" s="4">
        <f>I10-I11</f>
        <v>100</v>
      </c>
      <c r="J12" s="8"/>
      <c r="K12" s="8"/>
      <c r="L12" s="7"/>
      <c r="M12" s="7"/>
      <c r="N12" s="7"/>
      <c r="O12" s="14" t="e">
        <f>O10+N10</f>
        <v>#DIV/0!</v>
      </c>
    </row>
    <row r="13" spans="1:15" ht="20.100000000000001" customHeight="1" x14ac:dyDescent="0.15">
      <c r="A13" s="8"/>
      <c r="B13" s="12">
        <f>B12-D12</f>
        <v>0</v>
      </c>
      <c r="C13" s="13"/>
      <c r="D13" s="12">
        <f>B13</f>
        <v>0</v>
      </c>
      <c r="E13" s="13"/>
      <c r="F13" s="12"/>
      <c r="G13" s="16"/>
      <c r="H13" s="16"/>
      <c r="I13" s="16"/>
      <c r="J13" s="16"/>
      <c r="K13" s="13"/>
      <c r="L13" s="8"/>
      <c r="M13" s="8"/>
      <c r="N13" s="8"/>
      <c r="O13" s="7"/>
    </row>
    <row r="14" spans="1:15" ht="20.100000000000001" customHeight="1" x14ac:dyDescent="0.15">
      <c r="A14" s="14">
        <v>2</v>
      </c>
      <c r="B14" s="17"/>
      <c r="C14" s="18"/>
      <c r="D14" s="17"/>
      <c r="E14" s="18"/>
      <c r="F14" s="4" t="s">
        <v>17</v>
      </c>
      <c r="G14" s="19"/>
      <c r="H14" s="19"/>
      <c r="I14" s="4">
        <f>4687+G14-H14</f>
        <v>4687</v>
      </c>
      <c r="J14" s="14">
        <f>(G16+H16+0.1)/2</f>
        <v>0.05</v>
      </c>
      <c r="K14" s="14"/>
      <c r="L14" s="14">
        <f t="shared" ref="L14" si="1">(B16+D16)*0.001</f>
        <v>0</v>
      </c>
      <c r="M14" s="14" t="e">
        <f>(B38*L14)*0.001</f>
        <v>#DIV/0!</v>
      </c>
      <c r="N14" s="14" t="e">
        <f t="shared" ref="N14" si="2">J14+M14</f>
        <v>#DIV/0!</v>
      </c>
      <c r="O14" s="7"/>
    </row>
    <row r="15" spans="1:15" ht="20.100000000000001" customHeight="1" x14ac:dyDescent="0.15">
      <c r="A15" s="7"/>
      <c r="B15" s="17"/>
      <c r="C15" s="18"/>
      <c r="D15" s="17"/>
      <c r="E15" s="18"/>
      <c r="F15" s="4" t="s">
        <v>18</v>
      </c>
      <c r="G15" s="19"/>
      <c r="H15" s="19"/>
      <c r="I15" s="4">
        <f>4787+G15-H15</f>
        <v>4787</v>
      </c>
      <c r="J15" s="7"/>
      <c r="K15" s="7"/>
      <c r="L15" s="7"/>
      <c r="M15" s="7"/>
      <c r="N15" s="7"/>
      <c r="O15" s="8"/>
    </row>
    <row r="16" spans="1:15" ht="20.100000000000001" customHeight="1" x14ac:dyDescent="0.15">
      <c r="A16" s="7"/>
      <c r="B16" s="12">
        <f>(B14-B15)*0.1</f>
        <v>0</v>
      </c>
      <c r="C16" s="13"/>
      <c r="D16" s="12">
        <f>(D14-D15)*0.1</f>
        <v>0</v>
      </c>
      <c r="E16" s="13"/>
      <c r="F16" s="4" t="s">
        <v>19</v>
      </c>
      <c r="G16" s="4">
        <f t="shared" ref="G16:H28" si="3">(G14-G15)*0.001</f>
        <v>0</v>
      </c>
      <c r="H16" s="4">
        <f t="shared" si="3"/>
        <v>0</v>
      </c>
      <c r="I16" s="4">
        <f>I14-I15</f>
        <v>-100</v>
      </c>
      <c r="J16" s="8"/>
      <c r="K16" s="8"/>
      <c r="L16" s="7"/>
      <c r="M16" s="7"/>
      <c r="N16" s="7"/>
      <c r="O16" s="14" t="e">
        <f>O14+N14</f>
        <v>#DIV/0!</v>
      </c>
    </row>
    <row r="17" spans="1:15" ht="20.100000000000001" customHeight="1" x14ac:dyDescent="0.15">
      <c r="A17" s="8"/>
      <c r="B17" s="12">
        <f>B16-D16</f>
        <v>0</v>
      </c>
      <c r="C17" s="13"/>
      <c r="D17" s="12">
        <f>B17+D13</f>
        <v>0</v>
      </c>
      <c r="E17" s="13"/>
      <c r="F17" s="12"/>
      <c r="G17" s="16"/>
      <c r="H17" s="16"/>
      <c r="I17" s="16"/>
      <c r="J17" s="16"/>
      <c r="K17" s="13"/>
      <c r="L17" s="8"/>
      <c r="M17" s="8"/>
      <c r="N17" s="8"/>
      <c r="O17" s="7"/>
    </row>
    <row r="18" spans="1:15" ht="20.100000000000001" customHeight="1" x14ac:dyDescent="0.15">
      <c r="A18" s="14">
        <v>3</v>
      </c>
      <c r="B18" s="17"/>
      <c r="C18" s="18"/>
      <c r="D18" s="17"/>
      <c r="E18" s="18"/>
      <c r="F18" s="4" t="s">
        <v>17</v>
      </c>
      <c r="G18" s="19"/>
      <c r="H18" s="19"/>
      <c r="I18" s="4">
        <f>4787+G18-H18</f>
        <v>4787</v>
      </c>
      <c r="J18" s="14">
        <f>(G20+H20-0.1)/2</f>
        <v>-0.05</v>
      </c>
      <c r="K18" s="14"/>
      <c r="L18" s="14">
        <f t="shared" ref="L18" si="4">(B20+D20)*0.001</f>
        <v>0</v>
      </c>
      <c r="M18" s="14" t="e">
        <f>(B38*L18)*0.001</f>
        <v>#DIV/0!</v>
      </c>
      <c r="N18" s="14" t="e">
        <f t="shared" ref="N18" si="5">J18+M18</f>
        <v>#DIV/0!</v>
      </c>
      <c r="O18" s="7"/>
    </row>
    <row r="19" spans="1:15" ht="20.100000000000001" customHeight="1" x14ac:dyDescent="0.15">
      <c r="A19" s="7"/>
      <c r="B19" s="17"/>
      <c r="C19" s="18"/>
      <c r="D19" s="17"/>
      <c r="E19" s="18"/>
      <c r="F19" s="4" t="s">
        <v>18</v>
      </c>
      <c r="G19" s="19"/>
      <c r="H19" s="19"/>
      <c r="I19" s="4">
        <f>4687+G19-H19</f>
        <v>4687</v>
      </c>
      <c r="J19" s="7"/>
      <c r="K19" s="7"/>
      <c r="L19" s="7"/>
      <c r="M19" s="7"/>
      <c r="N19" s="7"/>
      <c r="O19" s="8"/>
    </row>
    <row r="20" spans="1:15" ht="20.100000000000001" customHeight="1" x14ac:dyDescent="0.15">
      <c r="A20" s="7"/>
      <c r="B20" s="12">
        <f>(B18-B19)*0.1</f>
        <v>0</v>
      </c>
      <c r="C20" s="13"/>
      <c r="D20" s="12">
        <f>(D18-D19)*0.1</f>
        <v>0</v>
      </c>
      <c r="E20" s="13"/>
      <c r="F20" s="4" t="s">
        <v>19</v>
      </c>
      <c r="G20" s="4">
        <f t="shared" si="3"/>
        <v>0</v>
      </c>
      <c r="H20" s="4">
        <f t="shared" si="3"/>
        <v>0</v>
      </c>
      <c r="I20" s="4">
        <f>I18-I19</f>
        <v>100</v>
      </c>
      <c r="J20" s="8"/>
      <c r="K20" s="8"/>
      <c r="L20" s="7"/>
      <c r="M20" s="7"/>
      <c r="N20" s="7"/>
      <c r="O20" s="14" t="e">
        <f>O18+N18</f>
        <v>#DIV/0!</v>
      </c>
    </row>
    <row r="21" spans="1:15" ht="20.100000000000001" customHeight="1" x14ac:dyDescent="0.15">
      <c r="A21" s="8"/>
      <c r="B21" s="12">
        <f>B20-D20</f>
        <v>0</v>
      </c>
      <c r="C21" s="13"/>
      <c r="D21" s="12">
        <f>B21+D17</f>
        <v>0</v>
      </c>
      <c r="E21" s="13"/>
      <c r="F21" s="12"/>
      <c r="G21" s="16"/>
      <c r="H21" s="16"/>
      <c r="I21" s="16"/>
      <c r="J21" s="16"/>
      <c r="K21" s="13"/>
      <c r="L21" s="8"/>
      <c r="M21" s="8"/>
      <c r="N21" s="8"/>
      <c r="O21" s="7"/>
    </row>
    <row r="22" spans="1:15" ht="20.100000000000001" customHeight="1" x14ac:dyDescent="0.15">
      <c r="A22" s="14">
        <v>4</v>
      </c>
      <c r="B22" s="17"/>
      <c r="C22" s="18"/>
      <c r="D22" s="17"/>
      <c r="E22" s="18"/>
      <c r="F22" s="4" t="s">
        <v>17</v>
      </c>
      <c r="G22" s="19"/>
      <c r="H22" s="19"/>
      <c r="I22" s="4">
        <f>4687+G22-H22</f>
        <v>4687</v>
      </c>
      <c r="J22" s="14">
        <f>(G24+H24+0.1)/2</f>
        <v>0.05</v>
      </c>
      <c r="K22" s="14"/>
      <c r="L22" s="14">
        <f t="shared" ref="L22" si="6">(B24+D24)*0.001</f>
        <v>0</v>
      </c>
      <c r="M22" s="14" t="e">
        <f>(B38*L22)*0.001</f>
        <v>#DIV/0!</v>
      </c>
      <c r="N22" s="14" t="e">
        <f t="shared" ref="N22" si="7">J22+M22</f>
        <v>#DIV/0!</v>
      </c>
      <c r="O22" s="7"/>
    </row>
    <row r="23" spans="1:15" ht="20.100000000000001" customHeight="1" x14ac:dyDescent="0.15">
      <c r="A23" s="7"/>
      <c r="B23" s="17"/>
      <c r="C23" s="18"/>
      <c r="D23" s="17"/>
      <c r="E23" s="18"/>
      <c r="F23" s="4" t="s">
        <v>18</v>
      </c>
      <c r="G23" s="19"/>
      <c r="H23" s="19"/>
      <c r="I23" s="4">
        <f>4787+G23-H23</f>
        <v>4787</v>
      </c>
      <c r="J23" s="7"/>
      <c r="K23" s="7"/>
      <c r="L23" s="7"/>
      <c r="M23" s="7"/>
      <c r="N23" s="7"/>
      <c r="O23" s="8"/>
    </row>
    <row r="24" spans="1:15" ht="20.100000000000001" customHeight="1" x14ac:dyDescent="0.15">
      <c r="A24" s="7"/>
      <c r="B24" s="12">
        <f>(B22-B23)*0.1</f>
        <v>0</v>
      </c>
      <c r="C24" s="13"/>
      <c r="D24" s="12">
        <f>(D22-D23)*0.1</f>
        <v>0</v>
      </c>
      <c r="E24" s="13"/>
      <c r="F24" s="4" t="s">
        <v>19</v>
      </c>
      <c r="G24" s="4">
        <f t="shared" si="3"/>
        <v>0</v>
      </c>
      <c r="H24" s="4">
        <f t="shared" si="3"/>
        <v>0</v>
      </c>
      <c r="I24" s="4">
        <f>I22-I23</f>
        <v>-100</v>
      </c>
      <c r="J24" s="8"/>
      <c r="K24" s="8"/>
      <c r="L24" s="7"/>
      <c r="M24" s="7"/>
      <c r="N24" s="7"/>
      <c r="O24" s="14" t="e">
        <f>O22+N22</f>
        <v>#DIV/0!</v>
      </c>
    </row>
    <row r="25" spans="1:15" ht="20.100000000000001" customHeight="1" x14ac:dyDescent="0.15">
      <c r="A25" s="8"/>
      <c r="B25" s="12">
        <f>B24-D24</f>
        <v>0</v>
      </c>
      <c r="C25" s="13"/>
      <c r="D25" s="12">
        <f>B25+D21</f>
        <v>0</v>
      </c>
      <c r="E25" s="13"/>
      <c r="F25" s="12"/>
      <c r="G25" s="16"/>
      <c r="H25" s="16"/>
      <c r="I25" s="16"/>
      <c r="J25" s="16"/>
      <c r="K25" s="13"/>
      <c r="L25" s="8"/>
      <c r="M25" s="8"/>
      <c r="N25" s="8"/>
      <c r="O25" s="7"/>
    </row>
    <row r="26" spans="1:15" ht="20.100000000000001" customHeight="1" x14ac:dyDescent="0.15">
      <c r="A26" s="14">
        <v>5</v>
      </c>
      <c r="B26" s="17"/>
      <c r="C26" s="18"/>
      <c r="D26" s="17"/>
      <c r="E26" s="18"/>
      <c r="F26" s="4" t="s">
        <v>17</v>
      </c>
      <c r="G26" s="19"/>
      <c r="H26" s="19"/>
      <c r="I26" s="4">
        <v>4787</v>
      </c>
      <c r="J26" s="14">
        <f>(G28+H28-0.1)/2</f>
        <v>-0.05</v>
      </c>
      <c r="K26" s="14"/>
      <c r="L26" s="14">
        <f t="shared" ref="L26" si="8">(B28+D28)*0.001</f>
        <v>0</v>
      </c>
      <c r="M26" s="14" t="e">
        <f>(B38*L26)*0.001</f>
        <v>#DIV/0!</v>
      </c>
      <c r="N26" s="14" t="e">
        <f t="shared" ref="N26" si="9">J26+M26</f>
        <v>#DIV/0!</v>
      </c>
      <c r="O26" s="7"/>
    </row>
    <row r="27" spans="1:15" ht="20.100000000000001" customHeight="1" x14ac:dyDescent="0.15">
      <c r="A27" s="7"/>
      <c r="B27" s="17"/>
      <c r="C27" s="18"/>
      <c r="D27" s="17"/>
      <c r="E27" s="18"/>
      <c r="F27" s="4" t="s">
        <v>18</v>
      </c>
      <c r="G27" s="19"/>
      <c r="H27" s="19"/>
      <c r="I27" s="4">
        <v>4687</v>
      </c>
      <c r="J27" s="7"/>
      <c r="K27" s="7"/>
      <c r="L27" s="7"/>
      <c r="M27" s="7"/>
      <c r="N27" s="7"/>
      <c r="O27" s="8"/>
    </row>
    <row r="28" spans="1:15" ht="20.100000000000001" customHeight="1" x14ac:dyDescent="0.15">
      <c r="A28" s="7"/>
      <c r="B28" s="12">
        <f t="shared" ref="B28" si="10">(B26-B27)*0.1</f>
        <v>0</v>
      </c>
      <c r="C28" s="13"/>
      <c r="D28" s="12">
        <f t="shared" ref="D28" si="11">(D26-D27)*0.1</f>
        <v>0</v>
      </c>
      <c r="E28" s="13"/>
      <c r="F28" s="4" t="s">
        <v>19</v>
      </c>
      <c r="G28" s="4">
        <f t="shared" si="3"/>
        <v>0</v>
      </c>
      <c r="H28" s="4">
        <f t="shared" si="3"/>
        <v>0</v>
      </c>
      <c r="I28" s="4">
        <f>I26-I27</f>
        <v>100</v>
      </c>
      <c r="J28" s="8"/>
      <c r="K28" s="8"/>
      <c r="L28" s="7"/>
      <c r="M28" s="7"/>
      <c r="N28" s="7"/>
      <c r="O28" s="20"/>
    </row>
    <row r="29" spans="1:15" ht="20.100000000000001" customHeight="1" x14ac:dyDescent="0.15">
      <c r="A29" s="8"/>
      <c r="B29" s="12">
        <f>B28-D28</f>
        <v>0</v>
      </c>
      <c r="C29" s="13"/>
      <c r="D29" s="12">
        <f>B29+D25</f>
        <v>0</v>
      </c>
      <c r="E29" s="13"/>
      <c r="F29" s="12"/>
      <c r="G29" s="16"/>
      <c r="H29" s="16"/>
      <c r="I29" s="16"/>
      <c r="J29" s="16"/>
      <c r="K29" s="13"/>
      <c r="L29" s="8"/>
      <c r="M29" s="8"/>
      <c r="N29" s="8"/>
      <c r="O29" s="21"/>
    </row>
    <row r="30" spans="1:15" ht="20.100000000000001" customHeight="1" x14ac:dyDescent="0.15">
      <c r="A30" s="3" t="s">
        <v>16</v>
      </c>
      <c r="B30" s="12" t="s">
        <v>36</v>
      </c>
      <c r="C30" s="13"/>
      <c r="D30" s="12">
        <f>B12+B16+B20+B24+B28</f>
        <v>0</v>
      </c>
      <c r="E30" s="13"/>
      <c r="F30" s="4" t="s">
        <v>23</v>
      </c>
      <c r="G30" s="4">
        <f>(G10+G14+G18+G22+G26)*0.001</f>
        <v>0</v>
      </c>
      <c r="H30" s="4">
        <f>(H10+H14+H18+H22+H26)*0.001</f>
        <v>0</v>
      </c>
      <c r="I30" s="14" t="s">
        <v>25</v>
      </c>
      <c r="J30" s="14">
        <f>J10+J14+J18+J26+J22</f>
        <v>-0.05</v>
      </c>
      <c r="K30" s="14"/>
      <c r="L30" s="14">
        <f>L10+L14+L18+L22+L26</f>
        <v>0</v>
      </c>
      <c r="M30" s="14" t="e">
        <f>M10+M14+M18+M22+M26</f>
        <v>#DIV/0!</v>
      </c>
      <c r="N30" s="14" t="e">
        <f>N10+N14+N18+N22+N26</f>
        <v>#DIV/0!</v>
      </c>
      <c r="O30" s="21"/>
    </row>
    <row r="31" spans="1:15" ht="20.100000000000001" customHeight="1" x14ac:dyDescent="0.15">
      <c r="A31" s="7"/>
      <c r="B31" s="12" t="s">
        <v>22</v>
      </c>
      <c r="C31" s="13"/>
      <c r="D31" s="12">
        <f>D12+D16+D20+D24+D28</f>
        <v>0</v>
      </c>
      <c r="E31" s="13"/>
      <c r="F31" s="4" t="s">
        <v>24</v>
      </c>
      <c r="G31" s="4">
        <f>(G11+G15+G19+G22+G26)*0.001</f>
        <v>0</v>
      </c>
      <c r="H31" s="4">
        <f>(H11+H15+H19+H23+H27)*0.001</f>
        <v>0</v>
      </c>
      <c r="I31" s="7"/>
      <c r="J31" s="7"/>
      <c r="K31" s="7"/>
      <c r="L31" s="7"/>
      <c r="M31" s="7"/>
      <c r="N31" s="7"/>
      <c r="O31" s="21"/>
    </row>
    <row r="32" spans="1:15" ht="20.100000000000001" customHeight="1" x14ac:dyDescent="0.15">
      <c r="A32" s="7"/>
      <c r="B32" s="12" t="s">
        <v>21</v>
      </c>
      <c r="C32" s="13"/>
      <c r="D32" s="12">
        <f>D30-D31</f>
        <v>0</v>
      </c>
      <c r="E32" s="13"/>
      <c r="F32" s="4" t="s">
        <v>21</v>
      </c>
      <c r="G32" s="4">
        <f>(G30-G31)</f>
        <v>0</v>
      </c>
      <c r="H32" s="4">
        <f>(H30-H31)</f>
        <v>0</v>
      </c>
      <c r="I32" s="8"/>
      <c r="J32" s="8"/>
      <c r="K32" s="8"/>
      <c r="L32" s="7"/>
      <c r="M32" s="7"/>
      <c r="N32" s="7"/>
      <c r="O32" s="21"/>
    </row>
    <row r="33" spans="1:15" ht="20.100000000000001" customHeight="1" x14ac:dyDescent="0.15">
      <c r="A33" s="8"/>
      <c r="B33" s="12" t="s">
        <v>28</v>
      </c>
      <c r="C33" s="13"/>
      <c r="D33" s="12">
        <f>D30+D31</f>
        <v>0</v>
      </c>
      <c r="E33" s="13"/>
      <c r="F33" s="12"/>
      <c r="G33" s="16"/>
      <c r="H33" s="16"/>
      <c r="I33" s="16"/>
      <c r="J33" s="16"/>
      <c r="K33" s="13"/>
      <c r="L33" s="8"/>
      <c r="M33" s="8"/>
      <c r="N33" s="8"/>
      <c r="O33" s="22"/>
    </row>
    <row r="34" spans="1:15" ht="20.100000000000001" customHeight="1" x14ac:dyDescent="0.15">
      <c r="A34" s="12" t="s">
        <v>27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3"/>
    </row>
    <row r="35" spans="1:15" ht="20.100000000000001" customHeight="1" x14ac:dyDescent="0.15">
      <c r="A35" s="4" t="s">
        <v>29</v>
      </c>
      <c r="B35" s="12">
        <f>D33*0.001</f>
        <v>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3"/>
    </row>
    <row r="36" spans="1:15" ht="20.100000000000001" customHeight="1" x14ac:dyDescent="0.15">
      <c r="A36" s="4"/>
      <c r="B36" s="12">
        <f>20*SQRT(B35)</f>
        <v>0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3"/>
    </row>
    <row r="37" spans="1:15" ht="20.100000000000001" customHeight="1" x14ac:dyDescent="0.15">
      <c r="A37" s="4"/>
      <c r="B37" s="12">
        <f>J30*1000</f>
        <v>-50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3"/>
    </row>
    <row r="38" spans="1:15" ht="20.100000000000001" customHeight="1" x14ac:dyDescent="0.15">
      <c r="A38" s="4" t="s">
        <v>34</v>
      </c>
      <c r="B38" s="12" t="e">
        <f>-(B37/B35)</f>
        <v>#DIV/0!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3"/>
    </row>
    <row r="39" spans="1:15" ht="16.5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</sheetData>
  <mergeCells count="136">
    <mergeCell ref="O6:O11"/>
    <mergeCell ref="O12:O15"/>
    <mergeCell ref="O16:O19"/>
    <mergeCell ref="O20:O23"/>
    <mergeCell ref="O24:O27"/>
    <mergeCell ref="O28:O33"/>
    <mergeCell ref="L26:L29"/>
    <mergeCell ref="N26:N29"/>
    <mergeCell ref="M26:M29"/>
    <mergeCell ref="L30:L33"/>
    <mergeCell ref="M30:M33"/>
    <mergeCell ref="N30:N33"/>
    <mergeCell ref="M18:M21"/>
    <mergeCell ref="N18:N21"/>
    <mergeCell ref="L22:L25"/>
    <mergeCell ref="N22:N25"/>
    <mergeCell ref="M22:M25"/>
    <mergeCell ref="L14:L17"/>
    <mergeCell ref="M14:M17"/>
    <mergeCell ref="N14:N17"/>
    <mergeCell ref="M10:M13"/>
    <mergeCell ref="N10:N13"/>
    <mergeCell ref="L6:L9"/>
    <mergeCell ref="N6:N9"/>
    <mergeCell ref="M6:M9"/>
    <mergeCell ref="L10:L13"/>
    <mergeCell ref="L18:L21"/>
    <mergeCell ref="L2:L5"/>
    <mergeCell ref="M2:M5"/>
    <mergeCell ref="N2:N5"/>
    <mergeCell ref="K6:K8"/>
    <mergeCell ref="J10:J12"/>
    <mergeCell ref="K10:K12"/>
    <mergeCell ref="J14:J16"/>
    <mergeCell ref="K14:K16"/>
    <mergeCell ref="O2:O5"/>
    <mergeCell ref="B35:O35"/>
    <mergeCell ref="B36:O36"/>
    <mergeCell ref="B37:O37"/>
    <mergeCell ref="B38:O38"/>
    <mergeCell ref="F29:K29"/>
    <mergeCell ref="A34:O34"/>
    <mergeCell ref="A1:O1"/>
    <mergeCell ref="F33:K33"/>
    <mergeCell ref="I30:I32"/>
    <mergeCell ref="J26:J28"/>
    <mergeCell ref="K26:K28"/>
    <mergeCell ref="J30:J32"/>
    <mergeCell ref="K30:K32"/>
    <mergeCell ref="J18:J20"/>
    <mergeCell ref="K18:K20"/>
    <mergeCell ref="J22:J24"/>
    <mergeCell ref="K22:K24"/>
    <mergeCell ref="I2:I5"/>
    <mergeCell ref="J2:J5"/>
    <mergeCell ref="K2:K5"/>
    <mergeCell ref="F9:K9"/>
    <mergeCell ref="J6:J8"/>
    <mergeCell ref="F2:F5"/>
    <mergeCell ref="G2:H3"/>
    <mergeCell ref="G4:G5"/>
    <mergeCell ref="H4:H5"/>
    <mergeCell ref="A6:A9"/>
    <mergeCell ref="A10:A13"/>
    <mergeCell ref="A14:A17"/>
    <mergeCell ref="A18:A21"/>
    <mergeCell ref="A22:A25"/>
    <mergeCell ref="D25:E25"/>
    <mergeCell ref="D21:E21"/>
    <mergeCell ref="D22:E22"/>
    <mergeCell ref="F13:K13"/>
    <mergeCell ref="F17:K17"/>
    <mergeCell ref="F21:K21"/>
    <mergeCell ref="F25:K25"/>
    <mergeCell ref="D29:E29"/>
    <mergeCell ref="D30:E30"/>
    <mergeCell ref="D24:E24"/>
    <mergeCell ref="B27:C27"/>
    <mergeCell ref="B28:C28"/>
    <mergeCell ref="B29:C29"/>
    <mergeCell ref="B30:C30"/>
    <mergeCell ref="B26:C26"/>
    <mergeCell ref="A30:A33"/>
    <mergeCell ref="A26:A29"/>
    <mergeCell ref="D28:E28"/>
    <mergeCell ref="D26:E26"/>
    <mergeCell ref="D27:E27"/>
    <mergeCell ref="B33:C33"/>
    <mergeCell ref="D33:E33"/>
    <mergeCell ref="D32:E32"/>
    <mergeCell ref="D31:E31"/>
    <mergeCell ref="B31:C31"/>
    <mergeCell ref="B32:C32"/>
    <mergeCell ref="B21:C21"/>
    <mergeCell ref="B22:C22"/>
    <mergeCell ref="B23:C23"/>
    <mergeCell ref="B24:C24"/>
    <mergeCell ref="B25:C25"/>
    <mergeCell ref="B19:C19"/>
    <mergeCell ref="B20:C20"/>
    <mergeCell ref="D12:E12"/>
    <mergeCell ref="D13:E13"/>
    <mergeCell ref="D14:E14"/>
    <mergeCell ref="B15:C15"/>
    <mergeCell ref="B16:C16"/>
    <mergeCell ref="B17:C17"/>
    <mergeCell ref="B18:C18"/>
    <mergeCell ref="D15:E15"/>
    <mergeCell ref="D17:E17"/>
    <mergeCell ref="D16:E16"/>
    <mergeCell ref="D18:E18"/>
    <mergeCell ref="D19:E19"/>
    <mergeCell ref="D20:E20"/>
    <mergeCell ref="D23:E23"/>
    <mergeCell ref="B14:C14"/>
    <mergeCell ref="D6:E6"/>
    <mergeCell ref="D7:E7"/>
    <mergeCell ref="D8:E8"/>
    <mergeCell ref="D9:E9"/>
    <mergeCell ref="D10:E10"/>
    <mergeCell ref="D11:E11"/>
    <mergeCell ref="B6:C6"/>
    <mergeCell ref="B7:C7"/>
    <mergeCell ref="B8:C8"/>
    <mergeCell ref="B9:C9"/>
    <mergeCell ref="B10:C10"/>
    <mergeCell ref="A2:A5"/>
    <mergeCell ref="B2:B3"/>
    <mergeCell ref="B4:C4"/>
    <mergeCell ref="B5:C5"/>
    <mergeCell ref="D4:E4"/>
    <mergeCell ref="D5:E5"/>
    <mergeCell ref="B11:C11"/>
    <mergeCell ref="B12:C12"/>
    <mergeCell ref="B13:C13"/>
    <mergeCell ref="D2:D3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>
              <from>
                <xdr:col>10</xdr:col>
                <xdr:colOff>123825</xdr:colOff>
                <xdr:row>5</xdr:row>
                <xdr:rowOff>95250</xdr:rowOff>
              </from>
              <to>
                <xdr:col>10</xdr:col>
                <xdr:colOff>685800</xdr:colOff>
                <xdr:row>6</xdr:row>
                <xdr:rowOff>57150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>
              <from>
                <xdr:col>10</xdr:col>
                <xdr:colOff>123825</xdr:colOff>
                <xdr:row>6</xdr:row>
                <xdr:rowOff>171450</xdr:rowOff>
              </from>
              <to>
                <xdr:col>10</xdr:col>
                <xdr:colOff>704850</xdr:colOff>
                <xdr:row>7</xdr:row>
                <xdr:rowOff>142875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DSMT4" shapeId="1027" r:id="rId8">
          <objectPr defaultSize="0" autoPict="0" r:id="rId9">
            <anchor moveWithCells="1">
              <from>
                <xdr:col>10</xdr:col>
                <xdr:colOff>104775</xdr:colOff>
                <xdr:row>9</xdr:row>
                <xdr:rowOff>104775</xdr:rowOff>
              </from>
              <to>
                <xdr:col>10</xdr:col>
                <xdr:colOff>695325</xdr:colOff>
                <xdr:row>10</xdr:row>
                <xdr:rowOff>76200</xdr:rowOff>
              </to>
            </anchor>
          </objectPr>
        </oleObject>
      </mc:Choice>
      <mc:Fallback>
        <oleObject progId="Equation.DSMT4" shapeId="1027" r:id="rId8"/>
      </mc:Fallback>
    </mc:AlternateContent>
    <mc:AlternateContent xmlns:mc="http://schemas.openxmlformats.org/markup-compatibility/2006">
      <mc:Choice Requires="x14">
        <oleObject progId="Equation.DSMT4" shapeId="1028" r:id="rId10">
          <objectPr defaultSize="0" autoPict="0" r:id="rId11">
            <anchor moveWithCells="1">
              <from>
                <xdr:col>10</xdr:col>
                <xdr:colOff>123825</xdr:colOff>
                <xdr:row>10</xdr:row>
                <xdr:rowOff>209550</xdr:rowOff>
              </from>
              <to>
                <xdr:col>10</xdr:col>
                <xdr:colOff>714375</xdr:colOff>
                <xdr:row>11</xdr:row>
                <xdr:rowOff>180975</xdr:rowOff>
              </to>
            </anchor>
          </objectPr>
        </oleObject>
      </mc:Choice>
      <mc:Fallback>
        <oleObject progId="Equation.DSMT4" shapeId="1028" r:id="rId10"/>
      </mc:Fallback>
    </mc:AlternateContent>
    <mc:AlternateContent xmlns:mc="http://schemas.openxmlformats.org/markup-compatibility/2006">
      <mc:Choice Requires="x14">
        <oleObject progId="Equation.3" shapeId="1030" r:id="rId12">
          <objectPr defaultSize="0" autoPict="0" r:id="rId5">
            <anchor moveWithCells="1">
              <from>
                <xdr:col>10</xdr:col>
                <xdr:colOff>123825</xdr:colOff>
                <xdr:row>13</xdr:row>
                <xdr:rowOff>95250</xdr:rowOff>
              </from>
              <to>
                <xdr:col>10</xdr:col>
                <xdr:colOff>685800</xdr:colOff>
                <xdr:row>14</xdr:row>
                <xdr:rowOff>57150</xdr:rowOff>
              </to>
            </anchor>
          </objectPr>
        </oleObject>
      </mc:Choice>
      <mc:Fallback>
        <oleObject progId="Equation.3" shapeId="1030" r:id="rId12"/>
      </mc:Fallback>
    </mc:AlternateContent>
    <mc:AlternateContent xmlns:mc="http://schemas.openxmlformats.org/markup-compatibility/2006">
      <mc:Choice Requires="x14">
        <oleObject progId="Equation.3" shapeId="1033" r:id="rId13">
          <objectPr defaultSize="0" autoPict="0" r:id="rId7">
            <anchor moveWithCells="1">
              <from>
                <xdr:col>10</xdr:col>
                <xdr:colOff>133350</xdr:colOff>
                <xdr:row>14</xdr:row>
                <xdr:rowOff>142875</xdr:rowOff>
              </from>
              <to>
                <xdr:col>10</xdr:col>
                <xdr:colOff>714375</xdr:colOff>
                <xdr:row>15</xdr:row>
                <xdr:rowOff>114300</xdr:rowOff>
              </to>
            </anchor>
          </objectPr>
        </oleObject>
      </mc:Choice>
      <mc:Fallback>
        <oleObject progId="Equation.3" shapeId="1033" r:id="rId13"/>
      </mc:Fallback>
    </mc:AlternateContent>
    <mc:AlternateContent xmlns:mc="http://schemas.openxmlformats.org/markup-compatibility/2006">
      <mc:Choice Requires="x14">
        <oleObject progId="Equation.DSMT4" shapeId="1034" r:id="rId14">
          <objectPr defaultSize="0" autoPict="0" r:id="rId9">
            <anchor moveWithCells="1">
              <from>
                <xdr:col>10</xdr:col>
                <xdr:colOff>142875</xdr:colOff>
                <xdr:row>17</xdr:row>
                <xdr:rowOff>95250</xdr:rowOff>
              </from>
              <to>
                <xdr:col>10</xdr:col>
                <xdr:colOff>733425</xdr:colOff>
                <xdr:row>18</xdr:row>
                <xdr:rowOff>66675</xdr:rowOff>
              </to>
            </anchor>
          </objectPr>
        </oleObject>
      </mc:Choice>
      <mc:Fallback>
        <oleObject progId="Equation.DSMT4" shapeId="1034" r:id="rId14"/>
      </mc:Fallback>
    </mc:AlternateContent>
    <mc:AlternateContent xmlns:mc="http://schemas.openxmlformats.org/markup-compatibility/2006">
      <mc:Choice Requires="x14">
        <oleObject progId="Equation.DSMT4" shapeId="1036" r:id="rId15">
          <objectPr defaultSize="0" autoPict="0" r:id="rId11">
            <anchor moveWithCells="1">
              <from>
                <xdr:col>10</xdr:col>
                <xdr:colOff>152400</xdr:colOff>
                <xdr:row>18</xdr:row>
                <xdr:rowOff>171450</xdr:rowOff>
              </from>
              <to>
                <xdr:col>10</xdr:col>
                <xdr:colOff>742950</xdr:colOff>
                <xdr:row>19</xdr:row>
                <xdr:rowOff>142875</xdr:rowOff>
              </to>
            </anchor>
          </objectPr>
        </oleObject>
      </mc:Choice>
      <mc:Fallback>
        <oleObject progId="Equation.DSMT4" shapeId="1036" r:id="rId15"/>
      </mc:Fallback>
    </mc:AlternateContent>
    <mc:AlternateContent xmlns:mc="http://schemas.openxmlformats.org/markup-compatibility/2006">
      <mc:Choice Requires="x14">
        <oleObject progId="Equation.3" shapeId="1037" r:id="rId16">
          <objectPr defaultSize="0" autoPict="0" r:id="rId5">
            <anchor moveWithCells="1">
              <from>
                <xdr:col>10</xdr:col>
                <xdr:colOff>123825</xdr:colOff>
                <xdr:row>21</xdr:row>
                <xdr:rowOff>95250</xdr:rowOff>
              </from>
              <to>
                <xdr:col>10</xdr:col>
                <xdr:colOff>685800</xdr:colOff>
                <xdr:row>22</xdr:row>
                <xdr:rowOff>57150</xdr:rowOff>
              </to>
            </anchor>
          </objectPr>
        </oleObject>
      </mc:Choice>
      <mc:Fallback>
        <oleObject progId="Equation.3" shapeId="1037" r:id="rId16"/>
      </mc:Fallback>
    </mc:AlternateContent>
    <mc:AlternateContent xmlns:mc="http://schemas.openxmlformats.org/markup-compatibility/2006">
      <mc:Choice Requires="x14">
        <oleObject progId="Equation.3" shapeId="1038" r:id="rId17">
          <objectPr defaultSize="0" autoPict="0" r:id="rId7">
            <anchor moveWithCells="1">
              <from>
                <xdr:col>10</xdr:col>
                <xdr:colOff>133350</xdr:colOff>
                <xdr:row>22</xdr:row>
                <xdr:rowOff>190500</xdr:rowOff>
              </from>
              <to>
                <xdr:col>10</xdr:col>
                <xdr:colOff>714375</xdr:colOff>
                <xdr:row>23</xdr:row>
                <xdr:rowOff>161925</xdr:rowOff>
              </to>
            </anchor>
          </objectPr>
        </oleObject>
      </mc:Choice>
      <mc:Fallback>
        <oleObject progId="Equation.3" shapeId="1038" r:id="rId17"/>
      </mc:Fallback>
    </mc:AlternateContent>
    <mc:AlternateContent xmlns:mc="http://schemas.openxmlformats.org/markup-compatibility/2006">
      <mc:Choice Requires="x14">
        <oleObject progId="Equation.DSMT4" shapeId="1039" r:id="rId18">
          <objectPr defaultSize="0" autoPict="0" r:id="rId9">
            <anchor moveWithCells="1">
              <from>
                <xdr:col>10</xdr:col>
                <xdr:colOff>142875</xdr:colOff>
                <xdr:row>25</xdr:row>
                <xdr:rowOff>95250</xdr:rowOff>
              </from>
              <to>
                <xdr:col>10</xdr:col>
                <xdr:colOff>733425</xdr:colOff>
                <xdr:row>26</xdr:row>
                <xdr:rowOff>66675</xdr:rowOff>
              </to>
            </anchor>
          </objectPr>
        </oleObject>
      </mc:Choice>
      <mc:Fallback>
        <oleObject progId="Equation.DSMT4" shapeId="1039" r:id="rId18"/>
      </mc:Fallback>
    </mc:AlternateContent>
    <mc:AlternateContent xmlns:mc="http://schemas.openxmlformats.org/markup-compatibility/2006">
      <mc:Choice Requires="x14">
        <oleObject progId="Equation.DSMT4" shapeId="1040" r:id="rId19">
          <objectPr defaultSize="0" autoPict="0" r:id="rId11">
            <anchor moveWithCells="1">
              <from>
                <xdr:col>10</xdr:col>
                <xdr:colOff>142875</xdr:colOff>
                <xdr:row>26</xdr:row>
                <xdr:rowOff>171450</xdr:rowOff>
              </from>
              <to>
                <xdr:col>10</xdr:col>
                <xdr:colOff>733425</xdr:colOff>
                <xdr:row>27</xdr:row>
                <xdr:rowOff>142875</xdr:rowOff>
              </to>
            </anchor>
          </objectPr>
        </oleObject>
      </mc:Choice>
      <mc:Fallback>
        <oleObject progId="Equation.DSMT4" shapeId="1040" r:id="rId19"/>
      </mc:Fallback>
    </mc:AlternateContent>
    <mc:AlternateContent xmlns:mc="http://schemas.openxmlformats.org/markup-compatibility/2006">
      <mc:Choice Requires="x14">
        <oleObject progId="Equation.3" shapeId="1041" r:id="rId20">
          <objectPr defaultSize="0" autoPict="0" r:id="rId21">
            <anchor moveWithCells="1">
              <from>
                <xdr:col>0</xdr:col>
                <xdr:colOff>142875</xdr:colOff>
                <xdr:row>35</xdr:row>
                <xdr:rowOff>38100</xdr:rowOff>
              </from>
              <to>
                <xdr:col>0</xdr:col>
                <xdr:colOff>685800</xdr:colOff>
                <xdr:row>35</xdr:row>
                <xdr:rowOff>219075</xdr:rowOff>
              </to>
            </anchor>
          </objectPr>
        </oleObject>
      </mc:Choice>
      <mc:Fallback>
        <oleObject progId="Equation.3" shapeId="1041" r:id="rId20"/>
      </mc:Fallback>
    </mc:AlternateContent>
    <mc:AlternateContent xmlns:mc="http://schemas.openxmlformats.org/markup-compatibility/2006">
      <mc:Choice Requires="x14">
        <oleObject progId="Equation.3" shapeId="1042" r:id="rId22">
          <objectPr defaultSize="0" autoPict="0" r:id="rId23">
            <anchor moveWithCells="1">
              <from>
                <xdr:col>0</xdr:col>
                <xdr:colOff>285750</xdr:colOff>
                <xdr:row>36</xdr:row>
                <xdr:rowOff>19050</xdr:rowOff>
              </from>
              <to>
                <xdr:col>0</xdr:col>
                <xdr:colOff>476250</xdr:colOff>
                <xdr:row>36</xdr:row>
                <xdr:rowOff>219075</xdr:rowOff>
              </to>
            </anchor>
          </objectPr>
        </oleObject>
      </mc:Choice>
      <mc:Fallback>
        <oleObject progId="Equation.3" shapeId="1042" r:id="rId22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xiaoshi</dc:creator>
  <cp:lastModifiedBy>xiaoshi</cp:lastModifiedBy>
  <dcterms:created xsi:type="dcterms:W3CDTF">2016-07-06T02:46:52Z</dcterms:created>
  <dcterms:modified xsi:type="dcterms:W3CDTF">2016-07-07T10:20:52Z</dcterms:modified>
</cp:coreProperties>
</file>