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shi\Desktop\"/>
    </mc:Choice>
  </mc:AlternateContent>
  <bookViews>
    <workbookView xWindow="0" yWindow="0" windowWidth="2070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E8" i="1" l="1"/>
  <c r="E10" i="1"/>
  <c r="F5" i="1"/>
  <c r="E6" i="1"/>
  <c r="M7" i="1" l="1"/>
  <c r="O8" i="1" s="1"/>
  <c r="G7" i="1"/>
  <c r="L7" i="1"/>
  <c r="N8" i="1" s="1"/>
  <c r="F11" i="1" l="1"/>
  <c r="L9" i="1"/>
  <c r="G9" i="1"/>
  <c r="M9" i="1"/>
  <c r="N10" i="1"/>
  <c r="H7" i="1"/>
  <c r="O10" i="1"/>
  <c r="J7" i="1" l="1"/>
  <c r="L11" i="1"/>
  <c r="G11" i="1"/>
  <c r="M11" i="1"/>
  <c r="O12" i="1" s="1"/>
  <c r="I7" i="1"/>
  <c r="H9" i="1"/>
  <c r="J9" i="1" s="1"/>
  <c r="I9" i="1"/>
  <c r="N12" i="1"/>
  <c r="H11" i="1" l="1"/>
  <c r="I11" i="1" l="1"/>
  <c r="J11" i="1" s="1"/>
</calcChain>
</file>

<file path=xl/sharedStrings.xml><?xml version="1.0" encoding="utf-8"?>
<sst xmlns="http://schemas.openxmlformats.org/spreadsheetml/2006/main" count="31" uniqueCount="23">
  <si>
    <t>点号</t>
    <phoneticPr fontId="1" type="noConversion"/>
  </si>
  <si>
    <t>转折角（右）</t>
    <phoneticPr fontId="1" type="noConversion"/>
  </si>
  <si>
    <t>度</t>
    <phoneticPr fontId="1" type="noConversion"/>
  </si>
  <si>
    <t>分</t>
    <phoneticPr fontId="1" type="noConversion"/>
  </si>
  <si>
    <t>秒</t>
    <phoneticPr fontId="1" type="noConversion"/>
  </si>
  <si>
    <t>方位角</t>
    <phoneticPr fontId="1" type="noConversion"/>
  </si>
  <si>
    <t>边长</t>
    <phoneticPr fontId="1" type="noConversion"/>
  </si>
  <si>
    <t>坐标增量</t>
    <phoneticPr fontId="1" type="noConversion"/>
  </si>
  <si>
    <t>坐标</t>
    <phoneticPr fontId="1" type="noConversion"/>
  </si>
  <si>
    <t>X</t>
    <phoneticPr fontId="1" type="noConversion"/>
  </si>
  <si>
    <t>Y</t>
    <phoneticPr fontId="1" type="noConversion"/>
  </si>
  <si>
    <t>∆X</t>
    <phoneticPr fontId="1" type="noConversion"/>
  </si>
  <si>
    <t>∆Y</t>
    <phoneticPr fontId="1" type="noConversion"/>
  </si>
  <si>
    <t>D</t>
    <phoneticPr fontId="1" type="noConversion"/>
  </si>
  <si>
    <t>C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</si>
  <si>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</si>
  <si>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</si>
  <si>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</si>
  <si>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D</t>
    <phoneticPr fontId="1" type="noConversion"/>
  </si>
  <si>
    <t>转折角弧度</t>
    <phoneticPr fontId="1" type="noConversion"/>
  </si>
  <si>
    <t>方位角弧度推算</t>
    <phoneticPr fontId="1" type="noConversion"/>
  </si>
  <si>
    <t>支导线坐标计算表</t>
    <phoneticPr fontId="1" type="noConversion"/>
  </si>
  <si>
    <t>IF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</si>
</sst>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楷体"/>
      <family val="3"/>
      <charset val="134"/>
    </font>
    <font>
      <sz val="14"/>
      <color rgb="FFFF0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topLeftCell="C1" zoomScale="85" zoomScaleNormal="85" workbookViewId="0">
      <selection activeCell="K15" sqref="K15:K16"/>
    </sheetView>
  </sheetViews>
  <sheetFormatPr defaultRowHeight="13.5" x14ac:dyDescent="0.15"/>
  <cols>
    <col min="2" max="4" width="8.125" customWidth="1"/>
    <col min="5" max="6" width="15.625" customWidth="1"/>
    <col min="7" max="7" width="15.625" hidden="1" customWidth="1"/>
    <col min="8" max="10" width="8.125" customWidth="1"/>
    <col min="11" max="16" width="10.625" customWidth="1"/>
  </cols>
  <sheetData>
    <row r="1" spans="1:16" x14ac:dyDescent="0.15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x14ac:dyDescent="0.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20.25" x14ac:dyDescent="0.15">
      <c r="A3" s="7" t="s">
        <v>0</v>
      </c>
      <c r="B3" s="8" t="s">
        <v>1</v>
      </c>
      <c r="C3" s="9"/>
      <c r="D3" s="10"/>
      <c r="E3" s="7" t="s">
        <v>19</v>
      </c>
      <c r="F3" s="7" t="s">
        <v>20</v>
      </c>
      <c r="G3" s="7" t="s">
        <v>22</v>
      </c>
      <c r="H3" s="8" t="s">
        <v>5</v>
      </c>
      <c r="I3" s="9"/>
      <c r="J3" s="10"/>
      <c r="K3" s="7" t="s">
        <v>6</v>
      </c>
      <c r="L3" s="8" t="s">
        <v>7</v>
      </c>
      <c r="M3" s="10"/>
      <c r="N3" s="8" t="s">
        <v>8</v>
      </c>
      <c r="O3" s="10"/>
      <c r="P3" s="7" t="s">
        <v>0</v>
      </c>
    </row>
    <row r="4" spans="1:16" ht="20.25" x14ac:dyDescent="0.15">
      <c r="A4" s="11"/>
      <c r="B4" s="12" t="s">
        <v>2</v>
      </c>
      <c r="C4" s="12" t="s">
        <v>3</v>
      </c>
      <c r="D4" s="12" t="s">
        <v>4</v>
      </c>
      <c r="E4" s="11"/>
      <c r="F4" s="11"/>
      <c r="G4" s="11"/>
      <c r="H4" s="12" t="s">
        <v>2</v>
      </c>
      <c r="I4" s="12" t="s">
        <v>3</v>
      </c>
      <c r="J4" s="12" t="s">
        <v>4</v>
      </c>
      <c r="K4" s="11"/>
      <c r="L4" s="12" t="s">
        <v>11</v>
      </c>
      <c r="M4" s="12" t="s">
        <v>12</v>
      </c>
      <c r="N4" s="12" t="s">
        <v>9</v>
      </c>
      <c r="O4" s="12" t="s">
        <v>10</v>
      </c>
      <c r="P4" s="11"/>
    </row>
    <row r="5" spans="1:16" ht="20.25" x14ac:dyDescent="0.15">
      <c r="A5" s="12" t="s">
        <v>13</v>
      </c>
      <c r="B5" s="12"/>
      <c r="C5" s="12"/>
      <c r="D5" s="12"/>
      <c r="E5" s="13"/>
      <c r="F5" s="14">
        <f>RADIANS(H5+I5/60+J5/3600)</f>
        <v>3.6610365759409835</v>
      </c>
      <c r="G5" s="7"/>
      <c r="H5" s="15">
        <v>209</v>
      </c>
      <c r="I5" s="15">
        <v>45</v>
      </c>
      <c r="J5" s="15">
        <v>43</v>
      </c>
      <c r="K5" s="7"/>
      <c r="L5" s="7"/>
      <c r="M5" s="7"/>
      <c r="N5" s="12"/>
      <c r="O5" s="12"/>
      <c r="P5" s="12" t="s">
        <v>18</v>
      </c>
    </row>
    <row r="6" spans="1:16" ht="16.5" customHeight="1" x14ac:dyDescent="0.15">
      <c r="A6" s="7" t="s">
        <v>14</v>
      </c>
      <c r="B6" s="16">
        <v>143</v>
      </c>
      <c r="C6" s="16">
        <v>33</v>
      </c>
      <c r="D6" s="16">
        <v>12</v>
      </c>
      <c r="E6" s="17">
        <f>RADIANS(B6+C6/60+D6/3600)</f>
        <v>2.5054783188795935</v>
      </c>
      <c r="F6" s="18"/>
      <c r="G6" s="11"/>
      <c r="H6" s="19"/>
      <c r="I6" s="19"/>
      <c r="J6" s="19"/>
      <c r="K6" s="11"/>
      <c r="L6" s="11"/>
      <c r="M6" s="11"/>
      <c r="N6" s="15">
        <v>282.291</v>
      </c>
      <c r="O6" s="15">
        <v>744.32</v>
      </c>
      <c r="P6" s="7" t="s">
        <v>14</v>
      </c>
    </row>
    <row r="7" spans="1:16" ht="16.5" customHeight="1" x14ac:dyDescent="0.15">
      <c r="A7" s="11"/>
      <c r="B7" s="20"/>
      <c r="C7" s="20"/>
      <c r="D7" s="20"/>
      <c r="E7" s="21"/>
      <c r="F7" s="14">
        <f>F5+PI()-E6</f>
        <v>4.2971509106511832</v>
      </c>
      <c r="G7" s="7">
        <f>IF(F7&gt;2*PI(),F7-2*PI(),IF(F7&lt;0,F7+2*PI(),F7))</f>
        <v>4.2971509106511832</v>
      </c>
      <c r="H7" s="7">
        <f>INT(DEGREES(G7))</f>
        <v>246</v>
      </c>
      <c r="I7" s="7">
        <f>INT((DEGREES(G7)-H7)*60)</f>
        <v>12</v>
      </c>
      <c r="J7" s="7">
        <f>INT((DEGREES(G7)*60-H7*60-I7)*60)</f>
        <v>30</v>
      </c>
      <c r="K7" s="15">
        <v>127.747</v>
      </c>
      <c r="L7" s="7">
        <f>ROUND(K7*COS(F7),3)</f>
        <v>-51.533999999999999</v>
      </c>
      <c r="M7" s="7">
        <f>ROUND(K7*SIN(F7),3)</f>
        <v>-116.89100000000001</v>
      </c>
      <c r="N7" s="19"/>
      <c r="O7" s="19"/>
      <c r="P7" s="11"/>
    </row>
    <row r="8" spans="1:16" ht="16.5" customHeight="1" x14ac:dyDescent="0.15">
      <c r="A8" s="7" t="s">
        <v>15</v>
      </c>
      <c r="B8" s="16">
        <v>284</v>
      </c>
      <c r="C8" s="16">
        <v>19</v>
      </c>
      <c r="D8" s="16">
        <v>39</v>
      </c>
      <c r="E8" s="22">
        <f t="shared" ref="E8" si="0">RADIANS(B8+C8/60+D8/3600)</f>
        <v>4.9624510289641774</v>
      </c>
      <c r="F8" s="18"/>
      <c r="G8" s="11"/>
      <c r="H8" s="11"/>
      <c r="I8" s="11"/>
      <c r="J8" s="11"/>
      <c r="K8" s="19"/>
      <c r="L8" s="11"/>
      <c r="M8" s="11"/>
      <c r="N8" s="7">
        <f>N6+L7</f>
        <v>230.75700000000001</v>
      </c>
      <c r="O8" s="7">
        <f>O6+M7</f>
        <v>627.42900000000009</v>
      </c>
      <c r="P8" s="7" t="s">
        <v>15</v>
      </c>
    </row>
    <row r="9" spans="1:16" ht="16.5" customHeight="1" x14ac:dyDescent="0.15">
      <c r="A9" s="11"/>
      <c r="B9" s="20"/>
      <c r="C9" s="20"/>
      <c r="D9" s="20"/>
      <c r="E9" s="23"/>
      <c r="F9" s="14">
        <f>F7+PI()-E8</f>
        <v>2.4762925352767988</v>
      </c>
      <c r="G9" s="7">
        <f>IF(F9&gt;2*PI(),F9-2*PI(),IF(F9&lt;0,F9+2*PI(),F9))</f>
        <v>2.4762925352767988</v>
      </c>
      <c r="H9" s="7">
        <f t="shared" ref="H9" si="1">INT(DEGREES(G9))</f>
        <v>141</v>
      </c>
      <c r="I9" s="7">
        <f t="shared" ref="I9" si="2">INT((DEGREES(G9)-H9)*60)</f>
        <v>52</v>
      </c>
      <c r="J9" s="7">
        <f>INT((DEGREES(G9)*60-H9*60-I9)*60)</f>
        <v>51</v>
      </c>
      <c r="K9" s="15">
        <v>128.096</v>
      </c>
      <c r="L9" s="7">
        <f>ROUND(K9*COS(F9),3)</f>
        <v>-100.777</v>
      </c>
      <c r="M9" s="7">
        <f>ROUND(K9*SIN(F9),3)</f>
        <v>79.072999999999993</v>
      </c>
      <c r="N9" s="11"/>
      <c r="O9" s="11"/>
      <c r="P9" s="11"/>
    </row>
    <row r="10" spans="1:16" ht="16.5" customHeight="1" x14ac:dyDescent="0.15">
      <c r="A10" s="7" t="s">
        <v>16</v>
      </c>
      <c r="B10" s="16">
        <v>210</v>
      </c>
      <c r="C10" s="16">
        <v>40</v>
      </c>
      <c r="D10" s="16">
        <v>15</v>
      </c>
      <c r="E10" s="22">
        <f t="shared" ref="E10" si="3">RADIANS(B10+C10/60+D10/3600)</f>
        <v>3.6768996795868869</v>
      </c>
      <c r="F10" s="18"/>
      <c r="G10" s="11"/>
      <c r="H10" s="11"/>
      <c r="I10" s="11"/>
      <c r="J10" s="11"/>
      <c r="K10" s="19"/>
      <c r="L10" s="11"/>
      <c r="M10" s="11"/>
      <c r="N10" s="7">
        <f>N8+L9</f>
        <v>129.98000000000002</v>
      </c>
      <c r="O10" s="7">
        <f t="shared" ref="O10" si="4">O8+M9</f>
        <v>706.50200000000007</v>
      </c>
      <c r="P10" s="7" t="s">
        <v>16</v>
      </c>
    </row>
    <row r="11" spans="1:16" ht="16.5" customHeight="1" x14ac:dyDescent="0.15">
      <c r="A11" s="11"/>
      <c r="B11" s="20"/>
      <c r="C11" s="20"/>
      <c r="D11" s="20"/>
      <c r="E11" s="23"/>
      <c r="F11" s="14">
        <f t="shared" ref="F11" si="5">F9+PI()-E10</f>
        <v>1.940985509279705</v>
      </c>
      <c r="G11" s="7">
        <f>IF(F11&gt;2*PI(),F11-2*PI(),IF(F11&lt;0,F11+2*PI(),F11))</f>
        <v>1.940985509279705</v>
      </c>
      <c r="H11" s="7">
        <f t="shared" ref="H11" si="6">INT(DEGREES(G11))</f>
        <v>111</v>
      </c>
      <c r="I11" s="7">
        <f t="shared" ref="I11" si="7">INT((DEGREES(G11)-H11)*60)</f>
        <v>12</v>
      </c>
      <c r="J11" s="7">
        <f t="shared" ref="J11" si="8">INT((DEGREES(G11)*60-H11*60-I11)*60)</f>
        <v>37</v>
      </c>
      <c r="K11" s="15">
        <v>126.614</v>
      </c>
      <c r="L11" s="7">
        <f>ROUND(K11*COS(F11),3)</f>
        <v>-45.808</v>
      </c>
      <c r="M11" s="7">
        <f>ROUND(K11*SIN(F11),3)</f>
        <v>118.03700000000001</v>
      </c>
      <c r="N11" s="11"/>
      <c r="O11" s="11"/>
      <c r="P11" s="11"/>
    </row>
    <row r="12" spans="1:16" ht="16.5" customHeight="1" x14ac:dyDescent="0.15">
      <c r="A12" s="7" t="s">
        <v>17</v>
      </c>
      <c r="B12" s="7"/>
      <c r="C12" s="7"/>
      <c r="D12" s="7"/>
      <c r="E12" s="22"/>
      <c r="F12" s="18"/>
      <c r="G12" s="11"/>
      <c r="H12" s="11"/>
      <c r="I12" s="11"/>
      <c r="J12" s="11"/>
      <c r="K12" s="19"/>
      <c r="L12" s="11"/>
      <c r="M12" s="11"/>
      <c r="N12" s="7">
        <f>N10+L11</f>
        <v>84.172000000000025</v>
      </c>
      <c r="O12" s="7">
        <f t="shared" ref="O12" si="9">O10+M11</f>
        <v>824.5390000000001</v>
      </c>
      <c r="P12" s="7" t="s">
        <v>17</v>
      </c>
    </row>
    <row r="13" spans="1:16" ht="16.5" customHeight="1" x14ac:dyDescent="0.15">
      <c r="A13" s="11"/>
      <c r="B13" s="11"/>
      <c r="C13" s="11"/>
      <c r="D13" s="11"/>
      <c r="E13" s="23"/>
      <c r="F13" s="14"/>
      <c r="G13" s="7"/>
      <c r="H13" s="7"/>
      <c r="I13" s="7"/>
      <c r="J13" s="7"/>
      <c r="K13" s="7"/>
      <c r="L13" s="7"/>
      <c r="M13" s="7"/>
      <c r="N13" s="11"/>
      <c r="O13" s="11"/>
      <c r="P13" s="11"/>
    </row>
    <row r="14" spans="1:16" ht="16.5" customHeight="1" x14ac:dyDescent="0.15">
      <c r="A14" s="7"/>
      <c r="B14" s="7"/>
      <c r="C14" s="7"/>
      <c r="D14" s="7"/>
      <c r="E14" s="22"/>
      <c r="F14" s="18"/>
      <c r="G14" s="11"/>
      <c r="H14" s="11"/>
      <c r="I14" s="11"/>
      <c r="J14" s="11"/>
      <c r="K14" s="11"/>
      <c r="L14" s="11"/>
      <c r="M14" s="11"/>
      <c r="N14" s="7"/>
      <c r="O14" s="7"/>
      <c r="P14" s="7"/>
    </row>
    <row r="15" spans="1:16" ht="16.5" customHeight="1" x14ac:dyDescent="0.15">
      <c r="A15" s="11"/>
      <c r="B15" s="11"/>
      <c r="C15" s="11"/>
      <c r="D15" s="11"/>
      <c r="E15" s="23"/>
      <c r="F15" s="14"/>
      <c r="G15" s="7"/>
      <c r="H15" s="7"/>
      <c r="I15" s="7"/>
      <c r="J15" s="7"/>
      <c r="K15" s="7"/>
      <c r="L15" s="7"/>
      <c r="M15" s="7"/>
      <c r="N15" s="11"/>
      <c r="O15" s="11"/>
      <c r="P15" s="11"/>
    </row>
    <row r="16" spans="1:16" ht="16.5" customHeight="1" x14ac:dyDescent="0.15">
      <c r="A16" s="7"/>
      <c r="B16" s="7"/>
      <c r="C16" s="7"/>
      <c r="D16" s="7"/>
      <c r="E16" s="22"/>
      <c r="F16" s="18"/>
      <c r="G16" s="11"/>
      <c r="H16" s="11"/>
      <c r="I16" s="11"/>
      <c r="J16" s="11"/>
      <c r="K16" s="11"/>
      <c r="L16" s="11"/>
      <c r="M16" s="11"/>
      <c r="N16" s="7"/>
      <c r="O16" s="7"/>
      <c r="P16" s="7"/>
    </row>
    <row r="17" spans="1:16" ht="16.5" customHeight="1" x14ac:dyDescent="0.15">
      <c r="A17" s="11"/>
      <c r="B17" s="11"/>
      <c r="C17" s="11"/>
      <c r="D17" s="11"/>
      <c r="E17" s="23"/>
      <c r="F17" s="14"/>
      <c r="G17" s="7"/>
      <c r="H17" s="7"/>
      <c r="I17" s="7"/>
      <c r="J17" s="7"/>
      <c r="K17" s="7"/>
      <c r="L17" s="7"/>
      <c r="M17" s="7"/>
      <c r="N17" s="11"/>
      <c r="O17" s="11"/>
      <c r="P17" s="11"/>
    </row>
    <row r="18" spans="1:16" ht="20.25" customHeight="1" x14ac:dyDescent="0.15">
      <c r="A18" s="7"/>
      <c r="B18" s="7"/>
      <c r="C18" s="7"/>
      <c r="D18" s="7"/>
      <c r="E18" s="22"/>
      <c r="F18" s="18"/>
      <c r="G18" s="11"/>
      <c r="H18" s="11"/>
      <c r="I18" s="11"/>
      <c r="J18" s="11"/>
      <c r="K18" s="11"/>
      <c r="L18" s="11"/>
      <c r="M18" s="11"/>
      <c r="N18" s="7"/>
      <c r="O18" s="7"/>
      <c r="P18" s="7"/>
    </row>
    <row r="19" spans="1:16" ht="20.25" x14ac:dyDescent="0.15">
      <c r="A19" s="11"/>
      <c r="B19" s="11"/>
      <c r="C19" s="11"/>
      <c r="D19" s="11"/>
      <c r="E19" s="23"/>
      <c r="F19" s="13"/>
      <c r="G19" s="12"/>
      <c r="H19" s="12"/>
      <c r="I19" s="12"/>
      <c r="J19" s="12"/>
      <c r="K19" s="12"/>
      <c r="L19" s="12"/>
      <c r="M19" s="12"/>
      <c r="N19" s="11"/>
      <c r="O19" s="11"/>
      <c r="P19" s="11"/>
    </row>
  </sheetData>
  <mergeCells count="123">
    <mergeCell ref="A3:A4"/>
    <mergeCell ref="B3:D3"/>
    <mergeCell ref="H3:J3"/>
    <mergeCell ref="K3:K4"/>
    <mergeCell ref="L3:M3"/>
    <mergeCell ref="N3:O3"/>
    <mergeCell ref="E3:E4"/>
    <mergeCell ref="F3:F4"/>
    <mergeCell ref="P3:P4"/>
    <mergeCell ref="H5:H6"/>
    <mergeCell ref="I5:I6"/>
    <mergeCell ref="J5:J6"/>
    <mergeCell ref="H7:H8"/>
    <mergeCell ref="I7:I8"/>
    <mergeCell ref="J7:J8"/>
    <mergeCell ref="K5:K6"/>
    <mergeCell ref="K7:K8"/>
    <mergeCell ref="M5:M6"/>
    <mergeCell ref="I17:I18"/>
    <mergeCell ref="J17:J18"/>
    <mergeCell ref="B6:B7"/>
    <mergeCell ref="C6:C7"/>
    <mergeCell ref="D6:D7"/>
    <mergeCell ref="E6:E7"/>
    <mergeCell ref="F5:F6"/>
    <mergeCell ref="F7:F8"/>
    <mergeCell ref="F9:F10"/>
    <mergeCell ref="H13:H14"/>
    <mergeCell ref="I13:I14"/>
    <mergeCell ref="J13:J14"/>
    <mergeCell ref="H15:H16"/>
    <mergeCell ref="I15:I16"/>
    <mergeCell ref="J15:J16"/>
    <mergeCell ref="H9:H10"/>
    <mergeCell ref="I9:I10"/>
    <mergeCell ref="J9:J10"/>
    <mergeCell ref="H11:H12"/>
    <mergeCell ref="I11:I12"/>
    <mergeCell ref="J11:J12"/>
    <mergeCell ref="A8:A9"/>
    <mergeCell ref="B8:B9"/>
    <mergeCell ref="C8:C9"/>
    <mergeCell ref="D8:D9"/>
    <mergeCell ref="A10:A11"/>
    <mergeCell ref="B10:B11"/>
    <mergeCell ref="C10:C11"/>
    <mergeCell ref="D10:D11"/>
    <mergeCell ref="H17:H18"/>
    <mergeCell ref="D18:D19"/>
    <mergeCell ref="K11:K12"/>
    <mergeCell ref="K9:K10"/>
    <mergeCell ref="K13:K14"/>
    <mergeCell ref="K15:K16"/>
    <mergeCell ref="K17:K18"/>
    <mergeCell ref="L5:L6"/>
    <mergeCell ref="L7:L8"/>
    <mergeCell ref="L15:L16"/>
    <mergeCell ref="A16:A17"/>
    <mergeCell ref="B16:B17"/>
    <mergeCell ref="C16:C17"/>
    <mergeCell ref="D16:D17"/>
    <mergeCell ref="A18:A19"/>
    <mergeCell ref="B18:B19"/>
    <mergeCell ref="C18:C19"/>
    <mergeCell ref="A12:A13"/>
    <mergeCell ref="B12:B13"/>
    <mergeCell ref="C12:C13"/>
    <mergeCell ref="D12:D13"/>
    <mergeCell ref="A14:A15"/>
    <mergeCell ref="B14:B15"/>
    <mergeCell ref="C14:C15"/>
    <mergeCell ref="D14:D15"/>
    <mergeCell ref="A6:A7"/>
    <mergeCell ref="M15:M16"/>
    <mergeCell ref="L17:L18"/>
    <mergeCell ref="M17:M18"/>
    <mergeCell ref="N6:N7"/>
    <mergeCell ref="O6:O7"/>
    <mergeCell ref="P6:P7"/>
    <mergeCell ref="N8:N9"/>
    <mergeCell ref="O8:O9"/>
    <mergeCell ref="P8:P9"/>
    <mergeCell ref="N10:N11"/>
    <mergeCell ref="M7:M8"/>
    <mergeCell ref="L9:L10"/>
    <mergeCell ref="M9:M10"/>
    <mergeCell ref="L11:L12"/>
    <mergeCell ref="M11:M12"/>
    <mergeCell ref="L13:L14"/>
    <mergeCell ref="M13:M14"/>
    <mergeCell ref="P18:P19"/>
    <mergeCell ref="O10:O11"/>
    <mergeCell ref="P10:P11"/>
    <mergeCell ref="N12:N13"/>
    <mergeCell ref="O12:O13"/>
    <mergeCell ref="P12:P13"/>
    <mergeCell ref="N14:N15"/>
    <mergeCell ref="O14:O15"/>
    <mergeCell ref="P14:P15"/>
    <mergeCell ref="G15:G16"/>
    <mergeCell ref="G17:G18"/>
    <mergeCell ref="G3:G4"/>
    <mergeCell ref="A1:P2"/>
    <mergeCell ref="G5:G6"/>
    <mergeCell ref="G7:G8"/>
    <mergeCell ref="G9:G10"/>
    <mergeCell ref="G11:G12"/>
    <mergeCell ref="G13:G14"/>
    <mergeCell ref="F11:F12"/>
    <mergeCell ref="F13:F14"/>
    <mergeCell ref="F15:F16"/>
    <mergeCell ref="F17:F18"/>
    <mergeCell ref="E8:E9"/>
    <mergeCell ref="E10:E11"/>
    <mergeCell ref="E12:E13"/>
    <mergeCell ref="E14:E15"/>
    <mergeCell ref="E16:E17"/>
    <mergeCell ref="E18:E19"/>
    <mergeCell ref="N16:N17"/>
    <mergeCell ref="O16:O17"/>
    <mergeCell ref="P16:P17"/>
    <mergeCell ref="N18:N19"/>
    <mergeCell ref="O18:O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xiaoshi</dc:creator>
  <cp:lastModifiedBy>xiaoshi</cp:lastModifiedBy>
  <dcterms:created xsi:type="dcterms:W3CDTF">2016-07-07T10:21:19Z</dcterms:created>
  <dcterms:modified xsi:type="dcterms:W3CDTF">2016-07-08T00:24:31Z</dcterms:modified>
</cp:coreProperties>
</file>