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xiaotingzhong/Documents/MATLAB/"/>
    </mc:Choice>
  </mc:AlternateContent>
  <bookViews>
    <workbookView xWindow="17880" yWindow="460" windowWidth="20300" windowHeight="211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7" i="1" l="1"/>
  <c r="E67" i="1"/>
  <c r="F67" i="1"/>
  <c r="G67" i="1"/>
  <c r="H67" i="1"/>
  <c r="I67" i="1"/>
  <c r="J67" i="1"/>
  <c r="K67" i="1"/>
  <c r="L67" i="1"/>
  <c r="C67" i="1"/>
  <c r="C6" i="1"/>
  <c r="D6" i="1"/>
  <c r="E6" i="1"/>
  <c r="F6" i="1"/>
  <c r="G6" i="1"/>
  <c r="H6" i="1"/>
  <c r="I6" i="1"/>
  <c r="J6" i="1"/>
  <c r="K6" i="1"/>
  <c r="B6" i="1"/>
  <c r="K50" i="1"/>
  <c r="K62" i="1"/>
  <c r="L62" i="1"/>
  <c r="C48" i="1"/>
  <c r="D48" i="1"/>
  <c r="E48" i="1"/>
  <c r="F48" i="1"/>
  <c r="G48" i="1"/>
  <c r="H48" i="1"/>
  <c r="I48" i="1"/>
  <c r="J48" i="1"/>
  <c r="K48" i="1"/>
  <c r="B48" i="1"/>
  <c r="C51" i="1"/>
  <c r="D51" i="1"/>
  <c r="E51" i="1"/>
  <c r="F51" i="1"/>
  <c r="G51" i="1"/>
  <c r="H51" i="1"/>
  <c r="I51" i="1"/>
  <c r="J51" i="1"/>
  <c r="K51" i="1"/>
  <c r="B51" i="1"/>
  <c r="C50" i="1"/>
  <c r="D50" i="1"/>
  <c r="E50" i="1"/>
  <c r="F50" i="1"/>
  <c r="G50" i="1"/>
  <c r="H50" i="1"/>
  <c r="I50" i="1"/>
  <c r="J50" i="1"/>
  <c r="B50" i="1"/>
  <c r="C33" i="1"/>
  <c r="D33" i="1"/>
  <c r="E33" i="1"/>
  <c r="F33" i="1"/>
  <c r="G33" i="1"/>
  <c r="H33" i="1"/>
  <c r="I33" i="1"/>
  <c r="J33" i="1"/>
  <c r="K33" i="1"/>
  <c r="C30" i="1"/>
  <c r="D30" i="1"/>
  <c r="E30" i="1"/>
  <c r="F30" i="1"/>
  <c r="G30" i="1"/>
  <c r="H30" i="1"/>
  <c r="I30" i="1"/>
  <c r="J30" i="1"/>
  <c r="K30" i="1"/>
  <c r="C27" i="1"/>
  <c r="D27" i="1"/>
  <c r="E27" i="1"/>
  <c r="F27" i="1"/>
  <c r="G27" i="1"/>
  <c r="H27" i="1"/>
  <c r="I27" i="1"/>
  <c r="J27" i="1"/>
  <c r="K27" i="1"/>
  <c r="B33" i="1"/>
  <c r="B30" i="1"/>
  <c r="B27" i="1"/>
  <c r="K24" i="1"/>
  <c r="C24" i="1"/>
  <c r="D24" i="1"/>
  <c r="E24" i="1"/>
  <c r="F24" i="1"/>
  <c r="G24" i="1"/>
  <c r="H24" i="1"/>
  <c r="I24" i="1"/>
  <c r="J24" i="1"/>
  <c r="B24" i="1"/>
  <c r="C5" i="1"/>
  <c r="C32" i="1"/>
  <c r="D5" i="1"/>
  <c r="D32" i="1"/>
  <c r="E5" i="1"/>
  <c r="E32" i="1"/>
  <c r="F5" i="1"/>
  <c r="F32" i="1"/>
  <c r="G5" i="1"/>
  <c r="G32" i="1"/>
  <c r="H5" i="1"/>
  <c r="H32" i="1"/>
  <c r="I5" i="1"/>
  <c r="I32" i="1"/>
  <c r="J5" i="1"/>
  <c r="J32" i="1"/>
  <c r="K5" i="1"/>
  <c r="K32" i="1"/>
  <c r="C29" i="1"/>
  <c r="D29" i="1"/>
  <c r="E29" i="1"/>
  <c r="F29" i="1"/>
  <c r="G29" i="1"/>
  <c r="H29" i="1"/>
  <c r="I29" i="1"/>
  <c r="J29" i="1"/>
  <c r="K29" i="1"/>
  <c r="K26" i="1"/>
  <c r="C26" i="1"/>
  <c r="D26" i="1"/>
  <c r="E26" i="1"/>
  <c r="F26" i="1"/>
  <c r="G26" i="1"/>
  <c r="H26" i="1"/>
  <c r="I26" i="1"/>
  <c r="J26" i="1"/>
  <c r="B5" i="1"/>
  <c r="B32" i="1"/>
  <c r="B29" i="1"/>
  <c r="B26" i="1"/>
  <c r="K23" i="1"/>
  <c r="I23" i="1"/>
  <c r="C23" i="1"/>
  <c r="D23" i="1"/>
  <c r="E23" i="1"/>
  <c r="F23" i="1"/>
  <c r="G23" i="1"/>
  <c r="H23" i="1"/>
  <c r="J23" i="1"/>
  <c r="B23" i="1"/>
</calcChain>
</file>

<file path=xl/sharedStrings.xml><?xml version="1.0" encoding="utf-8"?>
<sst xmlns="http://schemas.openxmlformats.org/spreadsheetml/2006/main" count="95" uniqueCount="57">
  <si>
    <t>r</t>
  </si>
  <si>
    <t>idea TriCurv</t>
  </si>
  <si>
    <t>ave(TriCurv)</t>
  </si>
  <si>
    <t>SD</t>
  </si>
  <si>
    <t>sphereID</t>
  </si>
  <si>
    <t>Laplacian2</t>
  </si>
  <si>
    <t>Laplacian1</t>
  </si>
  <si>
    <t>Laplacian3</t>
  </si>
  <si>
    <t>Laplacian4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</si>
  <si>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</si>
  <si>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</si>
  <si>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</si>
  <si>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</si>
  <si>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</si>
  <si>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</si>
  <si>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</si>
  <si>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</si>
  <si>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</si>
  <si>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ts110</t>
  </si>
  <si>
    <t>Normalized</t>
  </si>
  <si>
    <t>Measured</t>
  </si>
  <si>
    <t>cntZero</t>
  </si>
  <si>
    <t>laplacian1</t>
  </si>
  <si>
    <t>laplacian2</t>
  </si>
  <si>
    <t>laplacian3</t>
  </si>
  <si>
    <t>laplacian4</t>
  </si>
  <si>
    <t>Distribution_SetTo0</t>
  </si>
  <si>
    <t>mean</t>
  </si>
  <si>
    <t>num_MRD</t>
  </si>
  <si>
    <t>Norm_mean</t>
  </si>
  <si>
    <t>Norm_SD</t>
  </si>
  <si>
    <t>PLOT RANGE</t>
  </si>
  <si>
    <t>resolution</t>
  </si>
  <si>
    <t>Triangle Curvature -- Laplacian2</t>
  </si>
  <si>
    <t>Check if triangles on sphere are found properly</t>
  </si>
  <si>
    <t>grain1</t>
  </si>
  <si>
    <t>grain2</t>
  </si>
  <si>
    <t>grain3</t>
  </si>
  <si>
    <t>grain4</t>
  </si>
  <si>
    <t>grain5</t>
  </si>
  <si>
    <t>grain6</t>
  </si>
  <si>
    <t>grain7</t>
  </si>
  <si>
    <t>grain8</t>
  </si>
  <si>
    <t>grain9</t>
  </si>
  <si>
    <t>total #tri</t>
  </si>
  <si>
    <t>ts11, after data is cleared, there are 3704 triangles. The following is the number of triangles on each grain of cleaned sample. The sum matches. Sphere triangles are collected collectly.</t>
  </si>
  <si>
    <t>Log(#pixel on surface)</t>
  </si>
  <si>
    <t>Log(#pixel in volume)</t>
  </si>
  <si>
    <t>Ln(#pixels on surface)</t>
  </si>
  <si>
    <t>Mar.18 2015</t>
  </si>
  <si>
    <t>% hard drive died so I redid the calculations. The difference is that for the 8 cubes, they have two not equivalent orientation</t>
  </si>
  <si>
    <t>ts2</t>
  </si>
  <si>
    <t>ts6</t>
  </si>
  <si>
    <t>ts9</t>
  </si>
  <si>
    <t>radius</t>
  </si>
  <si>
    <t>PREVIOUS DATA</t>
  </si>
  <si>
    <t>.dat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</si>
</sst>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TriCurv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 curvature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Sheet1!$B$5:$K$5</c:f>
              <c:numCache>
                <c:formatCode>0.0000</c:formatCode>
                <c:ptCount val="10"/>
                <c:pt idx="0">
                  <c:v>1.25</c:v>
                </c:pt>
                <c:pt idx="1">
                  <c:v>0.833333333333333</c:v>
                </c:pt>
                <c:pt idx="2">
                  <c:v>0.555555555555556</c:v>
                </c:pt>
                <c:pt idx="3">
                  <c:v>0.384615384615385</c:v>
                </c:pt>
                <c:pt idx="4">
                  <c:v>0.263157894736842</c:v>
                </c:pt>
                <c:pt idx="5">
                  <c:v>0.178571428571429</c:v>
                </c:pt>
                <c:pt idx="6">
                  <c:v>0.121951219512195</c:v>
                </c:pt>
                <c:pt idx="7">
                  <c:v>0.0833333333333333</c:v>
                </c:pt>
                <c:pt idx="8">
                  <c:v>0.0568181818181818</c:v>
                </c:pt>
                <c:pt idx="9">
                  <c:v>0.0387596899224806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87680"/>
        <c:axId val="-2074413008"/>
      </c:scatterChart>
      <c:scatterChart>
        <c:scatterStyle val="lineMarker"/>
        <c:varyColors val="0"/>
        <c:ser>
          <c:idx val="2"/>
          <c:order val="2"/>
          <c:tx>
            <c:v>laplacian2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Sheet1!$B$13:$K$13</c:f>
                <c:numCache>
                  <c:formatCode>General</c:formatCode>
                  <c:ptCount val="10"/>
                  <c:pt idx="0">
                    <c:v>0.8719</c:v>
                  </c:pt>
                  <c:pt idx="1">
                    <c:v>0.7304</c:v>
                  </c:pt>
                  <c:pt idx="2">
                    <c:v>0.5447</c:v>
                  </c:pt>
                  <c:pt idx="3">
                    <c:v>0.4574</c:v>
                  </c:pt>
                  <c:pt idx="4">
                    <c:v>0.3144</c:v>
                  </c:pt>
                  <c:pt idx="5">
                    <c:v>0.2125</c:v>
                  </c:pt>
                  <c:pt idx="6">
                    <c:v>0.1771</c:v>
                  </c:pt>
                  <c:pt idx="7">
                    <c:v>0.1236</c:v>
                  </c:pt>
                  <c:pt idx="8">
                    <c:v>0.1012</c:v>
                  </c:pt>
                  <c:pt idx="9">
                    <c:v>0.0876</c:v>
                  </c:pt>
                </c:numCache>
              </c:numRef>
            </c:plus>
            <c:minus>
              <c:numRef>
                <c:f>Sheet1!$B$13:$K$13</c:f>
                <c:numCache>
                  <c:formatCode>General</c:formatCode>
                  <c:ptCount val="10"/>
                  <c:pt idx="0">
                    <c:v>0.8719</c:v>
                  </c:pt>
                  <c:pt idx="1">
                    <c:v>0.7304</c:v>
                  </c:pt>
                  <c:pt idx="2">
                    <c:v>0.5447</c:v>
                  </c:pt>
                  <c:pt idx="3">
                    <c:v>0.4574</c:v>
                  </c:pt>
                  <c:pt idx="4">
                    <c:v>0.3144</c:v>
                  </c:pt>
                  <c:pt idx="5">
                    <c:v>0.2125</c:v>
                  </c:pt>
                  <c:pt idx="6">
                    <c:v>0.1771</c:v>
                  </c:pt>
                  <c:pt idx="7">
                    <c:v>0.1236</c:v>
                  </c:pt>
                  <c:pt idx="8">
                    <c:v>0.1012</c:v>
                  </c:pt>
                  <c:pt idx="9">
                    <c:v>0.0876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1">
                    <a:lumMod val="65000"/>
                  </a:schemeClr>
                </a:solidFill>
                <a:round/>
              </a:ln>
              <a:effectLst/>
            </c:spPr>
          </c:errBars>
          <c:yVal>
            <c:numRef>
              <c:f>Sheet1!$B$12:$K$12</c:f>
              <c:numCache>
                <c:formatCode>General</c:formatCode>
                <c:ptCount val="10"/>
                <c:pt idx="0">
                  <c:v>0.4932</c:v>
                </c:pt>
                <c:pt idx="1">
                  <c:v>0.4192</c:v>
                </c:pt>
                <c:pt idx="2" formatCode="0.0000">
                  <c:v>0.3269</c:v>
                </c:pt>
                <c:pt idx="3">
                  <c:v>0.2661</c:v>
                </c:pt>
                <c:pt idx="4">
                  <c:v>0.2024</c:v>
                </c:pt>
                <c:pt idx="5">
                  <c:v>0.1578</c:v>
                </c:pt>
                <c:pt idx="6">
                  <c:v>0.1252</c:v>
                </c:pt>
                <c:pt idx="7">
                  <c:v>0.0919</c:v>
                </c:pt>
                <c:pt idx="8">
                  <c:v>0.0783</c:v>
                </c:pt>
                <c:pt idx="9">
                  <c:v>0.0716</c:v>
                </c:pt>
              </c:numCache>
            </c:numRef>
          </c:yVal>
          <c:smooth val="0"/>
        </c:ser>
        <c:ser>
          <c:idx val="3"/>
          <c:order val="3"/>
          <c:tx>
            <c:v>laplacian3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Sheet1!$B$16:$K$16</c:f>
                <c:numCache>
                  <c:formatCode>General</c:formatCode>
                  <c:ptCount val="10"/>
                  <c:pt idx="0">
                    <c:v>0.9233</c:v>
                  </c:pt>
                  <c:pt idx="1">
                    <c:v>0.6799</c:v>
                  </c:pt>
                  <c:pt idx="2">
                    <c:v>0.4368</c:v>
                  </c:pt>
                  <c:pt idx="3">
                    <c:v>0.3902</c:v>
                  </c:pt>
                  <c:pt idx="4">
                    <c:v>0.2514</c:v>
                  </c:pt>
                  <c:pt idx="5">
                    <c:v>0.1748</c:v>
                  </c:pt>
                  <c:pt idx="6">
                    <c:v>0.1258</c:v>
                  </c:pt>
                  <c:pt idx="7">
                    <c:v>0.0702</c:v>
                  </c:pt>
                  <c:pt idx="8">
                    <c:v>0.0587</c:v>
                  </c:pt>
                  <c:pt idx="9">
                    <c:v>0.0464</c:v>
                  </c:pt>
                </c:numCache>
              </c:numRef>
            </c:plus>
            <c:minus>
              <c:numRef>
                <c:f>Sheet1!$B$16:$K$16</c:f>
                <c:numCache>
                  <c:formatCode>General</c:formatCode>
                  <c:ptCount val="10"/>
                  <c:pt idx="0">
                    <c:v>0.9233</c:v>
                  </c:pt>
                  <c:pt idx="1">
                    <c:v>0.6799</c:v>
                  </c:pt>
                  <c:pt idx="2">
                    <c:v>0.4368</c:v>
                  </c:pt>
                  <c:pt idx="3">
                    <c:v>0.3902</c:v>
                  </c:pt>
                  <c:pt idx="4">
                    <c:v>0.2514</c:v>
                  </c:pt>
                  <c:pt idx="5">
                    <c:v>0.1748</c:v>
                  </c:pt>
                  <c:pt idx="6">
                    <c:v>0.1258</c:v>
                  </c:pt>
                  <c:pt idx="7">
                    <c:v>0.0702</c:v>
                  </c:pt>
                  <c:pt idx="8">
                    <c:v>0.0587</c:v>
                  </c:pt>
                  <c:pt idx="9">
                    <c:v>0.0464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yVal>
            <c:numRef>
              <c:f>Sheet1!$B$15:$K$15</c:f>
              <c:numCache>
                <c:formatCode>General</c:formatCode>
                <c:ptCount val="10"/>
                <c:pt idx="0">
                  <c:v>0.3994</c:v>
                </c:pt>
                <c:pt idx="1">
                  <c:v>0.3034</c:v>
                </c:pt>
                <c:pt idx="2">
                  <c:v>0.283</c:v>
                </c:pt>
                <c:pt idx="3">
                  <c:v>0.1912</c:v>
                </c:pt>
                <c:pt idx="4">
                  <c:v>0.1478</c:v>
                </c:pt>
                <c:pt idx="5">
                  <c:v>0.1153</c:v>
                </c:pt>
                <c:pt idx="6">
                  <c:v>0.089</c:v>
                </c:pt>
                <c:pt idx="7">
                  <c:v>0.0676</c:v>
                </c:pt>
                <c:pt idx="8">
                  <c:v>0.0545</c:v>
                </c:pt>
                <c:pt idx="9">
                  <c:v>0.0416</c:v>
                </c:pt>
              </c:numCache>
            </c:numRef>
          </c:yVal>
          <c:smooth val="0"/>
        </c:ser>
        <c:ser>
          <c:idx val="4"/>
          <c:order val="4"/>
          <c:tx>
            <c:v>laplacian4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Sheet1!$B$19:$K$19</c:f>
                <c:numCache>
                  <c:formatCode>General</c:formatCode>
                  <c:ptCount val="10"/>
                  <c:pt idx="0">
                    <c:v>1.2276</c:v>
                  </c:pt>
                  <c:pt idx="1">
                    <c:v>0.905</c:v>
                  </c:pt>
                  <c:pt idx="2">
                    <c:v>0.5194</c:v>
                  </c:pt>
                  <c:pt idx="3">
                    <c:v>0.3996</c:v>
                  </c:pt>
                  <c:pt idx="4">
                    <c:v>0.2228</c:v>
                  </c:pt>
                  <c:pt idx="5">
                    <c:v>0.2</c:v>
                  </c:pt>
                  <c:pt idx="6">
                    <c:v>0.0934</c:v>
                  </c:pt>
                  <c:pt idx="7">
                    <c:v>0.0515</c:v>
                  </c:pt>
                  <c:pt idx="8">
                    <c:v>0.0402</c:v>
                  </c:pt>
                  <c:pt idx="9">
                    <c:v>0.0462</c:v>
                  </c:pt>
                </c:numCache>
              </c:numRef>
            </c:plus>
            <c:minus>
              <c:numRef>
                <c:f>Sheet1!$B$19:$K$19</c:f>
                <c:numCache>
                  <c:formatCode>General</c:formatCode>
                  <c:ptCount val="10"/>
                  <c:pt idx="0">
                    <c:v>1.2276</c:v>
                  </c:pt>
                  <c:pt idx="1">
                    <c:v>0.905</c:v>
                  </c:pt>
                  <c:pt idx="2">
                    <c:v>0.5194</c:v>
                  </c:pt>
                  <c:pt idx="3">
                    <c:v>0.3996</c:v>
                  </c:pt>
                  <c:pt idx="4">
                    <c:v>0.2228</c:v>
                  </c:pt>
                  <c:pt idx="5">
                    <c:v>0.2</c:v>
                  </c:pt>
                  <c:pt idx="6">
                    <c:v>0.0934</c:v>
                  </c:pt>
                  <c:pt idx="7">
                    <c:v>0.0515</c:v>
                  </c:pt>
                  <c:pt idx="8">
                    <c:v>0.0402</c:v>
                  </c:pt>
                  <c:pt idx="9">
                    <c:v>0.0462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lumMod val="75000"/>
                  </a:schemeClr>
                </a:solidFill>
                <a:round/>
              </a:ln>
              <a:effectLst/>
            </c:spPr>
          </c:errBars>
          <c:yVal>
            <c:numRef>
              <c:f>Sheet1!$B$18:$K$18</c:f>
              <c:numCache>
                <c:formatCode>General</c:formatCode>
                <c:ptCount val="10"/>
                <c:pt idx="0">
                  <c:v>0.5553</c:v>
                </c:pt>
                <c:pt idx="1">
                  <c:v>0.4277</c:v>
                </c:pt>
                <c:pt idx="2">
                  <c:v>0.3869</c:v>
                </c:pt>
                <c:pt idx="3">
                  <c:v>0.1368</c:v>
                </c:pt>
                <c:pt idx="4">
                  <c:v>0.1321</c:v>
                </c:pt>
                <c:pt idx="5">
                  <c:v>0.1157</c:v>
                </c:pt>
                <c:pt idx="6">
                  <c:v>0.0761</c:v>
                </c:pt>
                <c:pt idx="7">
                  <c:v>0.0566</c:v>
                </c:pt>
                <c:pt idx="8">
                  <c:v>0.0408</c:v>
                </c:pt>
                <c:pt idx="9">
                  <c:v>0.0317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687680"/>
        <c:axId val="-2074413008"/>
      </c:scatterChart>
      <c:scatterChart>
        <c:scatterStyle val="lineMarker"/>
        <c:varyColors val="0"/>
        <c:ser>
          <c:idx val="1"/>
          <c:order val="1"/>
          <c:tx>
            <c:v>laplacian1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Sheet1!$B$10:$K$10</c:f>
                <c:numCache>
                  <c:formatCode>General</c:formatCode>
                  <c:ptCount val="10"/>
                  <c:pt idx="0">
                    <c:v>1.154</c:v>
                  </c:pt>
                  <c:pt idx="1">
                    <c:v>0.9579</c:v>
                  </c:pt>
                  <c:pt idx="2">
                    <c:v>0.6819</c:v>
                  </c:pt>
                  <c:pt idx="3">
                    <c:v>0.5654</c:v>
                  </c:pt>
                  <c:pt idx="4">
                    <c:v>0.3764</c:v>
                  </c:pt>
                  <c:pt idx="5">
                    <c:v>0.3057</c:v>
                  </c:pt>
                  <c:pt idx="6">
                    <c:v>0.2572</c:v>
                  </c:pt>
                  <c:pt idx="7">
                    <c:v>0.1885</c:v>
                  </c:pt>
                  <c:pt idx="8">
                    <c:v>0.1776</c:v>
                  </c:pt>
                  <c:pt idx="9">
                    <c:v>0.1818</c:v>
                  </c:pt>
                </c:numCache>
              </c:numRef>
            </c:plus>
            <c:minus>
              <c:numRef>
                <c:f>Sheet1!$B$10:$K$10</c:f>
                <c:numCache>
                  <c:formatCode>General</c:formatCode>
                  <c:ptCount val="10"/>
                  <c:pt idx="0">
                    <c:v>1.154</c:v>
                  </c:pt>
                  <c:pt idx="1">
                    <c:v>0.9579</c:v>
                  </c:pt>
                  <c:pt idx="2">
                    <c:v>0.6819</c:v>
                  </c:pt>
                  <c:pt idx="3">
                    <c:v>0.5654</c:v>
                  </c:pt>
                  <c:pt idx="4">
                    <c:v>0.3764</c:v>
                  </c:pt>
                  <c:pt idx="5">
                    <c:v>0.3057</c:v>
                  </c:pt>
                  <c:pt idx="6">
                    <c:v>0.2572</c:v>
                  </c:pt>
                  <c:pt idx="7">
                    <c:v>0.1885</c:v>
                  </c:pt>
                  <c:pt idx="8">
                    <c:v>0.1776</c:v>
                  </c:pt>
                  <c:pt idx="9">
                    <c:v>0.1818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0.8048</c:v>
                </c:pt>
                <c:pt idx="1">
                  <c:v>0.6392</c:v>
                </c:pt>
                <c:pt idx="2" formatCode="0.0000">
                  <c:v>0.4758</c:v>
                </c:pt>
                <c:pt idx="3">
                  <c:v>0.3885</c:v>
                </c:pt>
                <c:pt idx="4">
                  <c:v>0.2849</c:v>
                </c:pt>
                <c:pt idx="5">
                  <c:v>0.2436</c:v>
                </c:pt>
                <c:pt idx="6">
                  <c:v>0.1669</c:v>
                </c:pt>
                <c:pt idx="7">
                  <c:v>0.1239</c:v>
                </c:pt>
                <c:pt idx="8">
                  <c:v>0.1434</c:v>
                </c:pt>
                <c:pt idx="9">
                  <c:v>0.1677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555088"/>
        <c:axId val="-2074984432"/>
      </c:scatterChart>
      <c:valAx>
        <c:axId val="-2075687680"/>
        <c:scaling>
          <c:orientation val="minMax"/>
          <c:max val="10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13008"/>
        <c:crosses val="autoZero"/>
        <c:crossBetween val="midCat"/>
      </c:valAx>
      <c:valAx>
        <c:axId val="-2074413008"/>
        <c:scaling>
          <c:orientation val="minMax"/>
          <c:max val="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687680"/>
        <c:crosses val="autoZero"/>
        <c:crossBetween val="midCat"/>
      </c:valAx>
      <c:valAx>
        <c:axId val="-20749844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85555088"/>
        <c:crosses val="max"/>
        <c:crossBetween val="midCat"/>
      </c:valAx>
      <c:valAx>
        <c:axId val="-2085555088"/>
        <c:scaling>
          <c:orientation val="minMax"/>
        </c:scaling>
        <c:delete val="1"/>
        <c:axPos val="t"/>
        <c:majorTickMark val="out"/>
        <c:minorTickMark val="none"/>
        <c:tickLblPos val="nextTo"/>
        <c:crossAx val="-207498443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TriCurv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idea curvature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Sheet1!$B$5:$K$5</c:f>
              <c:numCache>
                <c:formatCode>0.0000</c:formatCode>
                <c:ptCount val="10"/>
                <c:pt idx="0">
                  <c:v>1.25</c:v>
                </c:pt>
                <c:pt idx="1">
                  <c:v>0.833333333333333</c:v>
                </c:pt>
                <c:pt idx="2">
                  <c:v>0.555555555555556</c:v>
                </c:pt>
                <c:pt idx="3">
                  <c:v>0.384615384615385</c:v>
                </c:pt>
                <c:pt idx="4">
                  <c:v>0.263157894736842</c:v>
                </c:pt>
                <c:pt idx="5">
                  <c:v>0.178571428571429</c:v>
                </c:pt>
                <c:pt idx="6">
                  <c:v>0.121951219512195</c:v>
                </c:pt>
                <c:pt idx="7">
                  <c:v>0.0833333333333333</c:v>
                </c:pt>
                <c:pt idx="8">
                  <c:v>0.0568181818181818</c:v>
                </c:pt>
                <c:pt idx="9">
                  <c:v>0.0387596899224806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51472"/>
        <c:axId val="2085620512"/>
      </c:scatterChart>
      <c:scatterChart>
        <c:scatterStyle val="lineMarker"/>
        <c:varyColors val="0"/>
        <c:ser>
          <c:idx val="2"/>
          <c:order val="2"/>
          <c:tx>
            <c:v>laplacian2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Sheet1!$B$12:$K$12</c:f>
              <c:numCache>
                <c:formatCode>General</c:formatCode>
                <c:ptCount val="10"/>
                <c:pt idx="0">
                  <c:v>0.4932</c:v>
                </c:pt>
                <c:pt idx="1">
                  <c:v>0.4192</c:v>
                </c:pt>
                <c:pt idx="2" formatCode="0.0000">
                  <c:v>0.3269</c:v>
                </c:pt>
                <c:pt idx="3">
                  <c:v>0.2661</c:v>
                </c:pt>
                <c:pt idx="4">
                  <c:v>0.2024</c:v>
                </c:pt>
                <c:pt idx="5">
                  <c:v>0.1578</c:v>
                </c:pt>
                <c:pt idx="6">
                  <c:v>0.1252</c:v>
                </c:pt>
                <c:pt idx="7">
                  <c:v>0.0919</c:v>
                </c:pt>
                <c:pt idx="8">
                  <c:v>0.0783</c:v>
                </c:pt>
                <c:pt idx="9">
                  <c:v>0.0716</c:v>
                </c:pt>
              </c:numCache>
            </c:numRef>
          </c:yVal>
          <c:smooth val="0"/>
        </c:ser>
        <c:ser>
          <c:idx val="3"/>
          <c:order val="3"/>
          <c:tx>
            <c:v>laplacian3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Sheet1!$B$15:$K$15</c:f>
              <c:numCache>
                <c:formatCode>General</c:formatCode>
                <c:ptCount val="10"/>
                <c:pt idx="0">
                  <c:v>0.3994</c:v>
                </c:pt>
                <c:pt idx="1">
                  <c:v>0.3034</c:v>
                </c:pt>
                <c:pt idx="2">
                  <c:v>0.283</c:v>
                </c:pt>
                <c:pt idx="3">
                  <c:v>0.1912</c:v>
                </c:pt>
                <c:pt idx="4">
                  <c:v>0.1478</c:v>
                </c:pt>
                <c:pt idx="5">
                  <c:v>0.1153</c:v>
                </c:pt>
                <c:pt idx="6">
                  <c:v>0.089</c:v>
                </c:pt>
                <c:pt idx="7">
                  <c:v>0.0676</c:v>
                </c:pt>
                <c:pt idx="8">
                  <c:v>0.0545</c:v>
                </c:pt>
                <c:pt idx="9">
                  <c:v>0.0416</c:v>
                </c:pt>
              </c:numCache>
            </c:numRef>
          </c:yVal>
          <c:smooth val="0"/>
        </c:ser>
        <c:ser>
          <c:idx val="4"/>
          <c:order val="4"/>
          <c:tx>
            <c:v>laplacian4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Sheet1!$B$18:$K$18</c:f>
              <c:numCache>
                <c:formatCode>General</c:formatCode>
                <c:ptCount val="10"/>
                <c:pt idx="0">
                  <c:v>0.5553</c:v>
                </c:pt>
                <c:pt idx="1">
                  <c:v>0.4277</c:v>
                </c:pt>
                <c:pt idx="2">
                  <c:v>0.3869</c:v>
                </c:pt>
                <c:pt idx="3">
                  <c:v>0.1368</c:v>
                </c:pt>
                <c:pt idx="4">
                  <c:v>0.1321</c:v>
                </c:pt>
                <c:pt idx="5">
                  <c:v>0.1157</c:v>
                </c:pt>
                <c:pt idx="6">
                  <c:v>0.0761</c:v>
                </c:pt>
                <c:pt idx="7">
                  <c:v>0.0566</c:v>
                </c:pt>
                <c:pt idx="8">
                  <c:v>0.0408</c:v>
                </c:pt>
                <c:pt idx="9">
                  <c:v>0.0317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2551472"/>
        <c:axId val="2085620512"/>
      </c:scatterChart>
      <c:scatterChart>
        <c:scatterStyle val="lineMarker"/>
        <c:varyColors val="0"/>
        <c:ser>
          <c:idx val="1"/>
          <c:order val="1"/>
          <c:tx>
            <c:v>laplacian1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Sheet1!$B$1:$K$1</c:f>
              <c:strCache>
                <c:ptCount val="10"/>
                <c:pt idx="0">
                  <c:v>ts11</c:v>
                </c:pt>
                <c:pt idx="1">
                  <c:v>ts12</c:v>
                </c:pt>
                <c:pt idx="2">
                  <c:v>ts13</c:v>
                </c:pt>
                <c:pt idx="3">
                  <c:v>ts14</c:v>
                </c:pt>
                <c:pt idx="4">
                  <c:v>ts15</c:v>
                </c:pt>
                <c:pt idx="5">
                  <c:v>ts16</c:v>
                </c:pt>
                <c:pt idx="6">
                  <c:v>ts17</c:v>
                </c:pt>
                <c:pt idx="7">
                  <c:v>ts18</c:v>
                </c:pt>
                <c:pt idx="8">
                  <c:v>ts19</c:v>
                </c:pt>
                <c:pt idx="9">
                  <c:v>ts110</c:v>
                </c:pt>
              </c:strCache>
            </c:str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0.8048</c:v>
                </c:pt>
                <c:pt idx="1">
                  <c:v>0.6392</c:v>
                </c:pt>
                <c:pt idx="2" formatCode="0.0000">
                  <c:v>0.4758</c:v>
                </c:pt>
                <c:pt idx="3">
                  <c:v>0.3885</c:v>
                </c:pt>
                <c:pt idx="4">
                  <c:v>0.2849</c:v>
                </c:pt>
                <c:pt idx="5">
                  <c:v>0.2436</c:v>
                </c:pt>
                <c:pt idx="6">
                  <c:v>0.1669</c:v>
                </c:pt>
                <c:pt idx="7">
                  <c:v>0.1239</c:v>
                </c:pt>
                <c:pt idx="8">
                  <c:v>0.1434</c:v>
                </c:pt>
                <c:pt idx="9">
                  <c:v>0.1677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579648"/>
        <c:axId val="-2082879312"/>
      </c:scatterChart>
      <c:valAx>
        <c:axId val="-2092551472"/>
        <c:scaling>
          <c:orientation val="minMax"/>
          <c:max val="10.0"/>
          <c:min val="1.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20512"/>
        <c:crosses val="autoZero"/>
        <c:crossBetween val="midCat"/>
      </c:valAx>
      <c:valAx>
        <c:axId val="2085620512"/>
        <c:scaling>
          <c:orientation val="minMax"/>
          <c:max val="1.3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551472"/>
        <c:crosses val="autoZero"/>
        <c:crossBetween val="midCat"/>
      </c:valAx>
      <c:valAx>
        <c:axId val="-20828793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-2081579648"/>
        <c:crosses val="max"/>
        <c:crossBetween val="midCat"/>
      </c:valAx>
      <c:valAx>
        <c:axId val="-2081579648"/>
        <c:scaling>
          <c:orientation val="minMax"/>
        </c:scaling>
        <c:delete val="1"/>
        <c:axPos val="t"/>
        <c:majorTickMark val="out"/>
        <c:minorTickMark val="none"/>
        <c:tickLblPos val="nextTo"/>
        <c:crossAx val="-208287931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146678</xdr:colOff>
      <xdr:row>2</xdr:row>
      <xdr:rowOff>86216</xdr:rowOff>
    </xdr:from>
    <xdr:to>
      <xdr:col>18</xdr:col>
      <xdr:colOff>107324</xdr:colOff>
      <xdr:row>23</xdr:row>
      <xdr:rowOff>143099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563451</xdr:colOff>
      <xdr:row>25</xdr:row>
      <xdr:rowOff>0</xdr:rowOff>
    </xdr:from>
    <xdr:to>
      <xdr:col>17</xdr:col>
      <xdr:colOff>524097</xdr:colOff>
      <xdr:row>46</xdr:row>
      <xdr:rowOff>56884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showRuler="0" topLeftCell="A63" zoomScale="142" zoomScaleNormal="142" zoomScalePageLayoutView="142" workbookViewId="0">
      <selection activeCell="A72" sqref="A72"/>
    </sheetView>
  </sheetViews>
  <sheetFormatPr baseColWidth="10" defaultRowHeight="16" x14ac:dyDescent="0.2"/>
  <cols>
    <col min="2" max="11" width="11.6640625" bestFit="1" customWidth="1"/>
  </cols>
  <sheetData>
    <row r="1" spans="1:11" x14ac:dyDescent="0.2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</row>
    <row r="2" spans="1:11" x14ac:dyDescent="0.2">
      <c r="A2" s="1" t="s">
        <v>4</v>
      </c>
      <c r="B2">
        <v>9</v>
      </c>
      <c r="C2">
        <v>1</v>
      </c>
      <c r="D2" s="3">
        <v>5</v>
      </c>
      <c r="E2">
        <v>1</v>
      </c>
      <c r="F2">
        <v>3</v>
      </c>
      <c r="G2">
        <v>6</v>
      </c>
      <c r="H2">
        <v>1</v>
      </c>
      <c r="I2">
        <v>3</v>
      </c>
      <c r="J2">
        <v>7</v>
      </c>
      <c r="K2">
        <v>9</v>
      </c>
    </row>
    <row r="3" spans="1:11" x14ac:dyDescent="0.2">
      <c r="A3" s="1"/>
      <c r="D3" s="3"/>
    </row>
    <row r="4" spans="1:11" x14ac:dyDescent="0.2">
      <c r="A4" s="1" t="s">
        <v>0</v>
      </c>
      <c r="B4">
        <v>4</v>
      </c>
      <c r="C4">
        <v>6</v>
      </c>
      <c r="D4">
        <v>9</v>
      </c>
      <c r="E4">
        <v>13</v>
      </c>
      <c r="F4">
        <v>19</v>
      </c>
      <c r="G4">
        <v>28</v>
      </c>
      <c r="H4">
        <v>41</v>
      </c>
      <c r="I4">
        <v>60</v>
      </c>
      <c r="J4">
        <v>88</v>
      </c>
      <c r="K4">
        <v>129</v>
      </c>
    </row>
    <row r="5" spans="1:11" x14ac:dyDescent="0.2">
      <c r="A5" s="1" t="s">
        <v>1</v>
      </c>
      <c r="B5" s="2">
        <f>1/(0.2*B4)</f>
        <v>1.25</v>
      </c>
      <c r="C5" s="2">
        <f t="shared" ref="C5:K5" si="0">1/(0.2*C4)</f>
        <v>0.83333333333333326</v>
      </c>
      <c r="D5" s="2">
        <f t="shared" si="0"/>
        <v>0.55555555555555558</v>
      </c>
      <c r="E5" s="2">
        <f t="shared" si="0"/>
        <v>0.38461538461538458</v>
      </c>
      <c r="F5" s="2">
        <f t="shared" si="0"/>
        <v>0.26315789473684209</v>
      </c>
      <c r="G5" s="2">
        <f t="shared" si="0"/>
        <v>0.17857142857142855</v>
      </c>
      <c r="H5" s="2">
        <f t="shared" si="0"/>
        <v>0.12195121951219511</v>
      </c>
      <c r="I5" s="2">
        <f t="shared" si="0"/>
        <v>8.3333333333333329E-2</v>
      </c>
      <c r="J5" s="2">
        <f t="shared" si="0"/>
        <v>5.6818181818181816E-2</v>
      </c>
      <c r="K5" s="2">
        <f t="shared" si="0"/>
        <v>3.875968992248062E-2</v>
      </c>
    </row>
    <row r="6" spans="1:11" x14ac:dyDescent="0.2">
      <c r="A6" s="1"/>
      <c r="B6" s="2">
        <f>LOG(4*PI()*B4^2)</f>
        <v>2.3033298466780212</v>
      </c>
      <c r="C6" s="2">
        <f t="shared" ref="C6:K6" si="1">LOG(4*PI()*C4^2)</f>
        <v>2.6555123647893835</v>
      </c>
      <c r="D6" s="2">
        <f t="shared" si="1"/>
        <v>3.0076948829007462</v>
      </c>
      <c r="E6" s="2">
        <f t="shared" si="1"/>
        <v>3.3270965686357696</v>
      </c>
      <c r="F6" s="2">
        <f t="shared" si="1"/>
        <v>3.6567170659277539</v>
      </c>
      <c r="G6" s="2">
        <f t="shared" si="1"/>
        <v>3.9935259267065346</v>
      </c>
      <c r="H6" s="2">
        <f t="shared" si="1"/>
        <v>4.3247775774615675</v>
      </c>
      <c r="I6" s="2">
        <f t="shared" si="1"/>
        <v>4.6555123647893835</v>
      </c>
      <c r="J6" s="2">
        <f t="shared" si="1"/>
        <v>4.9881752083224331</v>
      </c>
      <c r="K6" s="2">
        <f t="shared" si="1"/>
        <v>5.3203892846205942</v>
      </c>
    </row>
    <row r="7" spans="1:11" x14ac:dyDescent="0.2">
      <c r="A7" s="1" t="s">
        <v>20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">
      <c r="A8" s="1" t="s">
        <v>6</v>
      </c>
      <c r="D8" s="2"/>
    </row>
    <row r="9" spans="1:11" x14ac:dyDescent="0.2">
      <c r="A9" s="1" t="s">
        <v>2</v>
      </c>
      <c r="B9">
        <v>0.80479999999999996</v>
      </c>
      <c r="C9">
        <v>0.63919999999999999</v>
      </c>
      <c r="D9" s="2">
        <v>0.4758</v>
      </c>
      <c r="E9">
        <v>0.38850000000000001</v>
      </c>
      <c r="F9">
        <v>0.28489999999999999</v>
      </c>
      <c r="G9">
        <v>0.24360000000000001</v>
      </c>
      <c r="H9">
        <v>0.16689999999999999</v>
      </c>
      <c r="I9">
        <v>0.1239</v>
      </c>
      <c r="J9">
        <v>0.1434</v>
      </c>
      <c r="K9">
        <v>0.16769999999999999</v>
      </c>
    </row>
    <row r="10" spans="1:11" x14ac:dyDescent="0.2">
      <c r="A10" s="1" t="s">
        <v>3</v>
      </c>
      <c r="B10">
        <v>1.1539999999999999</v>
      </c>
      <c r="C10">
        <v>0.95789999999999997</v>
      </c>
      <c r="D10" s="2">
        <v>0.68189999999999995</v>
      </c>
      <c r="E10">
        <v>0.56540000000000001</v>
      </c>
      <c r="F10">
        <v>0.37640000000000001</v>
      </c>
      <c r="G10">
        <v>0.30570000000000003</v>
      </c>
      <c r="H10">
        <v>0.25719999999999998</v>
      </c>
      <c r="I10">
        <v>0.1885</v>
      </c>
      <c r="J10">
        <v>0.17760000000000001</v>
      </c>
      <c r="K10">
        <v>0.18179999999999999</v>
      </c>
    </row>
    <row r="11" spans="1:11" x14ac:dyDescent="0.2">
      <c r="A11" s="1" t="s">
        <v>5</v>
      </c>
      <c r="D11" s="2"/>
    </row>
    <row r="12" spans="1:11" x14ac:dyDescent="0.2">
      <c r="A12" s="1" t="s">
        <v>2</v>
      </c>
      <c r="B12">
        <v>0.49320000000000003</v>
      </c>
      <c r="C12">
        <v>0.41920000000000002</v>
      </c>
      <c r="D12" s="2">
        <v>0.32690000000000002</v>
      </c>
      <c r="E12">
        <v>0.2661</v>
      </c>
      <c r="F12">
        <v>0.2024</v>
      </c>
      <c r="G12">
        <v>0.1578</v>
      </c>
      <c r="H12">
        <v>0.12520000000000001</v>
      </c>
      <c r="I12">
        <v>9.1899999999999996E-2</v>
      </c>
      <c r="J12">
        <v>7.8299999999999995E-2</v>
      </c>
      <c r="K12">
        <v>7.1599999999999997E-2</v>
      </c>
    </row>
    <row r="13" spans="1:11" x14ac:dyDescent="0.2">
      <c r="A13" s="1" t="s">
        <v>3</v>
      </c>
      <c r="B13">
        <v>0.87190000000000001</v>
      </c>
      <c r="C13">
        <v>0.73040000000000005</v>
      </c>
      <c r="D13" s="2">
        <v>0.54469999999999996</v>
      </c>
      <c r="E13">
        <v>0.45739999999999997</v>
      </c>
      <c r="F13">
        <v>0.31440000000000001</v>
      </c>
      <c r="G13">
        <v>0.21249999999999999</v>
      </c>
      <c r="H13">
        <v>0.17710000000000001</v>
      </c>
      <c r="I13">
        <v>0.1236</v>
      </c>
      <c r="J13">
        <v>0.1012</v>
      </c>
      <c r="K13">
        <v>8.7599999999999997E-2</v>
      </c>
    </row>
    <row r="14" spans="1:11" x14ac:dyDescent="0.2">
      <c r="A14" s="1" t="s">
        <v>7</v>
      </c>
      <c r="D14" s="2"/>
    </row>
    <row r="15" spans="1:11" x14ac:dyDescent="0.2">
      <c r="A15" s="1" t="s">
        <v>2</v>
      </c>
      <c r="B15">
        <v>0.39939999999999998</v>
      </c>
      <c r="C15">
        <v>0.3034</v>
      </c>
      <c r="D15">
        <v>0.28299999999999997</v>
      </c>
      <c r="E15">
        <v>0.19120000000000001</v>
      </c>
      <c r="F15">
        <v>0.14779999999999999</v>
      </c>
      <c r="G15">
        <v>0.1153</v>
      </c>
      <c r="H15">
        <v>8.8999999999999996E-2</v>
      </c>
      <c r="I15">
        <v>6.7599999999999993E-2</v>
      </c>
      <c r="J15">
        <v>5.45E-2</v>
      </c>
      <c r="K15">
        <v>4.1599999999999998E-2</v>
      </c>
    </row>
    <row r="16" spans="1:11" x14ac:dyDescent="0.2">
      <c r="A16" s="1" t="s">
        <v>3</v>
      </c>
      <c r="B16">
        <v>0.92330000000000001</v>
      </c>
      <c r="C16">
        <v>0.67989999999999995</v>
      </c>
      <c r="D16">
        <v>0.43680000000000002</v>
      </c>
      <c r="E16">
        <v>0.39019999999999999</v>
      </c>
      <c r="F16">
        <v>0.25140000000000001</v>
      </c>
      <c r="G16">
        <v>0.17480000000000001</v>
      </c>
      <c r="H16">
        <v>0.1258</v>
      </c>
      <c r="I16">
        <v>7.0199999999999999E-2</v>
      </c>
      <c r="J16">
        <v>5.8700000000000002E-2</v>
      </c>
      <c r="K16">
        <v>4.6399999999999997E-2</v>
      </c>
    </row>
    <row r="17" spans="1:11" x14ac:dyDescent="0.2">
      <c r="A17" s="1" t="s">
        <v>8</v>
      </c>
    </row>
    <row r="18" spans="1:11" x14ac:dyDescent="0.2">
      <c r="A18" s="1" t="s">
        <v>2</v>
      </c>
      <c r="B18">
        <v>0.55530000000000002</v>
      </c>
      <c r="C18">
        <v>0.42770000000000002</v>
      </c>
      <c r="D18">
        <v>0.38690000000000002</v>
      </c>
      <c r="E18">
        <v>0.1368</v>
      </c>
      <c r="F18">
        <v>0.1321</v>
      </c>
      <c r="G18">
        <v>0.1157</v>
      </c>
      <c r="H18">
        <v>7.6100000000000001E-2</v>
      </c>
      <c r="I18">
        <v>5.6599999999999998E-2</v>
      </c>
      <c r="J18">
        <v>4.0800000000000003E-2</v>
      </c>
      <c r="K18">
        <v>3.1699999999999999E-2</v>
      </c>
    </row>
    <row r="19" spans="1:11" x14ac:dyDescent="0.2">
      <c r="A19" s="1" t="s">
        <v>3</v>
      </c>
      <c r="B19">
        <v>1.2276</v>
      </c>
      <c r="C19">
        <v>0.90500000000000003</v>
      </c>
      <c r="D19">
        <v>0.51939999999999997</v>
      </c>
      <c r="E19">
        <v>0.39960000000000001</v>
      </c>
      <c r="F19">
        <v>0.2228</v>
      </c>
      <c r="G19">
        <v>0.2</v>
      </c>
      <c r="H19">
        <v>9.3399999999999997E-2</v>
      </c>
      <c r="I19">
        <v>5.1499999999999997E-2</v>
      </c>
      <c r="J19">
        <v>4.02E-2</v>
      </c>
      <c r="K19">
        <v>4.6199999999999998E-2</v>
      </c>
    </row>
    <row r="21" spans="1:11" x14ac:dyDescent="0.2">
      <c r="A21" s="1" t="s">
        <v>19</v>
      </c>
    </row>
    <row r="22" spans="1:11" x14ac:dyDescent="0.2">
      <c r="A22" s="1" t="s">
        <v>6</v>
      </c>
    </row>
    <row r="23" spans="1:11" x14ac:dyDescent="0.2">
      <c r="A23" s="1" t="s">
        <v>2</v>
      </c>
      <c r="B23" s="4">
        <f t="shared" ref="B23:K23" si="2">B9/B5</f>
        <v>0.64383999999999997</v>
      </c>
      <c r="C23" s="4">
        <f t="shared" si="2"/>
        <v>0.76704000000000006</v>
      </c>
      <c r="D23" s="4">
        <f t="shared" si="2"/>
        <v>0.85643999999999998</v>
      </c>
      <c r="E23" s="4">
        <f t="shared" si="2"/>
        <v>1.0101000000000002</v>
      </c>
      <c r="F23" s="4">
        <f t="shared" si="2"/>
        <v>1.0826199999999999</v>
      </c>
      <c r="G23" s="4">
        <f t="shared" si="2"/>
        <v>1.3641600000000003</v>
      </c>
      <c r="H23" s="4">
        <f t="shared" si="2"/>
        <v>1.3685800000000001</v>
      </c>
      <c r="I23" s="4">
        <f t="shared" si="2"/>
        <v>1.4868000000000001</v>
      </c>
      <c r="J23" s="4">
        <f t="shared" si="2"/>
        <v>2.5238399999999999</v>
      </c>
      <c r="K23" s="4">
        <f t="shared" si="2"/>
        <v>4.3266599999999995</v>
      </c>
    </row>
    <row r="24" spans="1:11" x14ac:dyDescent="0.2">
      <c r="A24" s="1" t="s">
        <v>3</v>
      </c>
      <c r="B24" s="4">
        <f t="shared" ref="B24:K24" si="3">B10/B9</f>
        <v>1.4338966202783301</v>
      </c>
      <c r="C24" s="4">
        <f t="shared" si="3"/>
        <v>1.4985919899874844</v>
      </c>
      <c r="D24" s="4">
        <f t="shared" si="3"/>
        <v>1.4331651954602773</v>
      </c>
      <c r="E24" s="4">
        <f t="shared" si="3"/>
        <v>1.4553410553410553</v>
      </c>
      <c r="F24" s="4">
        <f t="shared" si="3"/>
        <v>1.3211653211653214</v>
      </c>
      <c r="G24" s="4">
        <f t="shared" si="3"/>
        <v>1.2549261083743843</v>
      </c>
      <c r="H24" s="4">
        <f t="shared" si="3"/>
        <v>1.5410425404433792</v>
      </c>
      <c r="I24" s="4">
        <f t="shared" si="3"/>
        <v>1.5213882163034707</v>
      </c>
      <c r="J24" s="4">
        <f t="shared" si="3"/>
        <v>1.2384937238493725</v>
      </c>
      <c r="K24" s="4">
        <f t="shared" si="3"/>
        <v>1.0840787119856887</v>
      </c>
    </row>
    <row r="25" spans="1:11" x14ac:dyDescent="0.2">
      <c r="A25" s="1" t="s">
        <v>5</v>
      </c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x14ac:dyDescent="0.2">
      <c r="A26" s="1" t="s">
        <v>2</v>
      </c>
      <c r="B26" s="4">
        <f t="shared" ref="B26:K26" si="4">B12/B5</f>
        <v>0.39456000000000002</v>
      </c>
      <c r="C26" s="4">
        <f t="shared" si="4"/>
        <v>0.50304000000000004</v>
      </c>
      <c r="D26" s="4">
        <f t="shared" si="4"/>
        <v>0.58842000000000005</v>
      </c>
      <c r="E26" s="4">
        <f t="shared" si="4"/>
        <v>0.69186000000000003</v>
      </c>
      <c r="F26" s="4">
        <f t="shared" si="4"/>
        <v>0.76912000000000003</v>
      </c>
      <c r="G26" s="4">
        <f t="shared" si="4"/>
        <v>0.88368000000000013</v>
      </c>
      <c r="H26" s="4">
        <f t="shared" si="4"/>
        <v>1.0266400000000002</v>
      </c>
      <c r="I26" s="4">
        <f t="shared" si="4"/>
        <v>1.1028</v>
      </c>
      <c r="J26" s="4">
        <f t="shared" si="4"/>
        <v>1.37808</v>
      </c>
      <c r="K26" s="4">
        <f t="shared" si="4"/>
        <v>1.84728</v>
      </c>
    </row>
    <row r="27" spans="1:11" x14ac:dyDescent="0.2">
      <c r="A27" s="1" t="s">
        <v>3</v>
      </c>
      <c r="B27" s="4">
        <f>B13/B12</f>
        <v>1.7678426601784265</v>
      </c>
      <c r="C27" s="4">
        <f t="shared" ref="C27:K27" si="5">C13/C12</f>
        <v>1.7423664122137406</v>
      </c>
      <c r="D27" s="4">
        <f t="shared" si="5"/>
        <v>1.666258794738452</v>
      </c>
      <c r="E27" s="4">
        <f t="shared" si="5"/>
        <v>1.7189026681698609</v>
      </c>
      <c r="F27" s="4">
        <f t="shared" si="5"/>
        <v>1.5533596837944665</v>
      </c>
      <c r="G27" s="4">
        <f t="shared" si="5"/>
        <v>1.3466413181242078</v>
      </c>
      <c r="H27" s="4">
        <f t="shared" si="5"/>
        <v>1.4145367412140575</v>
      </c>
      <c r="I27" s="4">
        <f t="shared" si="5"/>
        <v>1.3449401523394995</v>
      </c>
      <c r="J27" s="4">
        <f t="shared" si="5"/>
        <v>1.2924648786717754</v>
      </c>
      <c r="K27" s="4">
        <f t="shared" si="5"/>
        <v>1.223463687150838</v>
      </c>
    </row>
    <row r="28" spans="1:11" x14ac:dyDescent="0.2">
      <c r="A28" s="1" t="s">
        <v>7</v>
      </c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2">
      <c r="A29" s="1" t="s">
        <v>2</v>
      </c>
      <c r="B29" s="4">
        <f t="shared" ref="B29:K29" si="6">B15/B5</f>
        <v>0.31951999999999997</v>
      </c>
      <c r="C29" s="4">
        <f t="shared" si="6"/>
        <v>0.36408000000000001</v>
      </c>
      <c r="D29" s="4">
        <f t="shared" si="6"/>
        <v>0.50939999999999996</v>
      </c>
      <c r="E29" s="4">
        <f t="shared" si="6"/>
        <v>0.49712000000000006</v>
      </c>
      <c r="F29" s="4">
        <f t="shared" si="6"/>
        <v>0.56164000000000003</v>
      </c>
      <c r="G29" s="4">
        <f t="shared" si="6"/>
        <v>0.64568000000000003</v>
      </c>
      <c r="H29" s="4">
        <f t="shared" si="6"/>
        <v>0.72980000000000012</v>
      </c>
      <c r="I29" s="4">
        <f t="shared" si="6"/>
        <v>0.81119999999999992</v>
      </c>
      <c r="J29" s="4">
        <f t="shared" si="6"/>
        <v>0.95920000000000005</v>
      </c>
      <c r="K29" s="4">
        <f t="shared" si="6"/>
        <v>1.07328</v>
      </c>
    </row>
    <row r="30" spans="1:11" x14ac:dyDescent="0.2">
      <c r="A30" s="1" t="s">
        <v>3</v>
      </c>
      <c r="B30" s="4">
        <f>B16/B15</f>
        <v>2.311717576364547</v>
      </c>
      <c r="C30" s="4">
        <f t="shared" ref="C30:K30" si="7">C16/C15</f>
        <v>2.2409360580092286</v>
      </c>
      <c r="D30" s="4">
        <f t="shared" si="7"/>
        <v>1.5434628975265019</v>
      </c>
      <c r="E30" s="4">
        <f t="shared" si="7"/>
        <v>2.0407949790794979</v>
      </c>
      <c r="F30" s="4">
        <f t="shared" si="7"/>
        <v>1.7009472259810556</v>
      </c>
      <c r="G30" s="4">
        <f t="shared" si="7"/>
        <v>1.5160450997398094</v>
      </c>
      <c r="H30" s="4">
        <f t="shared" si="7"/>
        <v>1.4134831460674158</v>
      </c>
      <c r="I30" s="4">
        <f t="shared" si="7"/>
        <v>1.0384615384615385</v>
      </c>
      <c r="J30" s="4">
        <f t="shared" si="7"/>
        <v>1.0770642201834864</v>
      </c>
      <c r="K30" s="4">
        <f t="shared" si="7"/>
        <v>1.1153846153846154</v>
      </c>
    </row>
    <row r="31" spans="1:11" x14ac:dyDescent="0.2">
      <c r="A31" s="1" t="s">
        <v>8</v>
      </c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x14ac:dyDescent="0.2">
      <c r="A32" s="1" t="s">
        <v>2</v>
      </c>
      <c r="B32" s="4">
        <f t="shared" ref="B32:K32" si="8">B18/B5</f>
        <v>0.44424000000000002</v>
      </c>
      <c r="C32" s="4">
        <f t="shared" si="8"/>
        <v>0.51324000000000003</v>
      </c>
      <c r="D32" s="4">
        <f t="shared" si="8"/>
        <v>0.69642000000000004</v>
      </c>
      <c r="E32" s="4">
        <f t="shared" si="8"/>
        <v>0.35568000000000005</v>
      </c>
      <c r="F32" s="4">
        <f t="shared" si="8"/>
        <v>0.50197999999999998</v>
      </c>
      <c r="G32" s="4">
        <f t="shared" si="8"/>
        <v>0.64792000000000005</v>
      </c>
      <c r="H32" s="4">
        <f t="shared" si="8"/>
        <v>0.62402000000000013</v>
      </c>
      <c r="I32" s="4">
        <f t="shared" si="8"/>
        <v>0.67920000000000003</v>
      </c>
      <c r="J32" s="4">
        <f t="shared" si="8"/>
        <v>0.71808000000000005</v>
      </c>
      <c r="K32" s="4">
        <f t="shared" si="8"/>
        <v>0.81786000000000003</v>
      </c>
    </row>
    <row r="33" spans="1:11" x14ac:dyDescent="0.2">
      <c r="A33" s="1" t="s">
        <v>3</v>
      </c>
      <c r="B33" s="4">
        <f>B19/B18</f>
        <v>2.2106969205834686</v>
      </c>
      <c r="C33" s="4">
        <f t="shared" ref="C33:K33" si="9">C19/C18</f>
        <v>2.1159691372457328</v>
      </c>
      <c r="D33" s="4">
        <f t="shared" si="9"/>
        <v>1.3424657534246573</v>
      </c>
      <c r="E33" s="4">
        <f t="shared" si="9"/>
        <v>2.9210526315789473</v>
      </c>
      <c r="F33" s="4">
        <f t="shared" si="9"/>
        <v>1.6866010598031795</v>
      </c>
      <c r="G33" s="4">
        <f t="shared" si="9"/>
        <v>1.7286084701815041</v>
      </c>
      <c r="H33" s="4">
        <f t="shared" si="9"/>
        <v>1.2273324572930355</v>
      </c>
      <c r="I33" s="4">
        <f t="shared" si="9"/>
        <v>0.90989399293286222</v>
      </c>
      <c r="J33" s="4">
        <f t="shared" si="9"/>
        <v>0.98529411764705876</v>
      </c>
      <c r="K33" s="4">
        <f t="shared" si="9"/>
        <v>1.4574132492113565</v>
      </c>
    </row>
    <row r="35" spans="1:11" x14ac:dyDescent="0.2">
      <c r="A35" s="1" t="s">
        <v>21</v>
      </c>
    </row>
    <row r="36" spans="1:11" x14ac:dyDescent="0.2">
      <c r="A36" s="1" t="s">
        <v>22</v>
      </c>
      <c r="B36">
        <v>2326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11" x14ac:dyDescent="0.2">
      <c r="A37" s="1" t="s">
        <v>23</v>
      </c>
      <c r="B37">
        <v>2845</v>
      </c>
      <c r="C37">
        <v>3802</v>
      </c>
      <c r="D37">
        <v>5565</v>
      </c>
      <c r="E37">
        <v>354</v>
      </c>
      <c r="F37">
        <v>0</v>
      </c>
      <c r="G37">
        <v>0</v>
      </c>
      <c r="H37">
        <v>0</v>
      </c>
      <c r="I37">
        <v>0</v>
      </c>
    </row>
    <row r="38" spans="1:11" x14ac:dyDescent="0.2">
      <c r="A38" s="1" t="s">
        <v>24</v>
      </c>
      <c r="B38">
        <v>2841</v>
      </c>
      <c r="C38">
        <v>3058</v>
      </c>
      <c r="D38">
        <v>3359</v>
      </c>
      <c r="E38">
        <v>4268</v>
      </c>
      <c r="F38">
        <v>2811</v>
      </c>
      <c r="G38">
        <v>0</v>
      </c>
      <c r="H38">
        <v>1600</v>
      </c>
    </row>
    <row r="39" spans="1:11" x14ac:dyDescent="0.2">
      <c r="A39" s="1" t="s">
        <v>25</v>
      </c>
      <c r="B39">
        <v>299</v>
      </c>
      <c r="C39">
        <v>2481</v>
      </c>
      <c r="D39">
        <v>3267</v>
      </c>
      <c r="E39">
        <v>2326</v>
      </c>
      <c r="F39">
        <v>1253</v>
      </c>
      <c r="G39">
        <v>0</v>
      </c>
      <c r="H39">
        <v>0</v>
      </c>
    </row>
    <row r="42" spans="1:11" x14ac:dyDescent="0.2">
      <c r="A42" s="1" t="s">
        <v>26</v>
      </c>
    </row>
    <row r="43" spans="1:11" x14ac:dyDescent="0.2">
      <c r="A43" s="1" t="s">
        <v>27</v>
      </c>
      <c r="B43">
        <v>0.70130000000000003</v>
      </c>
      <c r="C43">
        <v>0.64790000000000003</v>
      </c>
      <c r="D43">
        <v>0.52249999999999996</v>
      </c>
      <c r="E43">
        <v>0.41</v>
      </c>
      <c r="F43">
        <v>0.26100000000000001</v>
      </c>
      <c r="G43">
        <v>0.16400000000000001</v>
      </c>
      <c r="H43">
        <v>0.1273</v>
      </c>
      <c r="I43">
        <v>9.4200000000000006E-2</v>
      </c>
      <c r="J43">
        <v>8.0100000000000005E-2</v>
      </c>
      <c r="K43">
        <v>7.3099999999999998E-2</v>
      </c>
    </row>
    <row r="44" spans="1:11" x14ac:dyDescent="0.2">
      <c r="A44" s="1" t="s">
        <v>3</v>
      </c>
      <c r="B44">
        <v>0.44080000000000003</v>
      </c>
      <c r="C44">
        <v>0.48570000000000002</v>
      </c>
      <c r="D44">
        <v>0.38629999999999998</v>
      </c>
      <c r="E44">
        <v>0.2392</v>
      </c>
      <c r="F44">
        <v>0.1203</v>
      </c>
      <c r="G44">
        <v>2.87E-2</v>
      </c>
      <c r="H44">
        <v>1.8200000000000001E-2</v>
      </c>
      <c r="I44">
        <v>1.04E-2</v>
      </c>
      <c r="J44">
        <v>1.24E-2</v>
      </c>
      <c r="K44">
        <v>1.2999999999999999E-2</v>
      </c>
    </row>
    <row r="45" spans="1:11" x14ac:dyDescent="0.2">
      <c r="A45" s="1" t="s">
        <v>28</v>
      </c>
      <c r="B45">
        <v>33</v>
      </c>
      <c r="C45">
        <v>14</v>
      </c>
      <c r="D45">
        <v>137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7" spans="1:11" x14ac:dyDescent="0.2">
      <c r="A47" s="1" t="s">
        <v>31</v>
      </c>
    </row>
    <row r="48" spans="1:11" x14ac:dyDescent="0.2">
      <c r="A48" s="1" t="s">
        <v>32</v>
      </c>
      <c r="B48" s="2">
        <f>LOG(4/3*PI()*B4^3)</f>
        <v>2.4282685832863211</v>
      </c>
      <c r="C48" s="2">
        <f t="shared" ref="C48:K48" si="10">LOG(4/3*PI()*C4^3)</f>
        <v>2.9565423604533647</v>
      </c>
      <c r="D48" s="2">
        <f t="shared" si="10"/>
        <v>3.4848161376204083</v>
      </c>
      <c r="E48" s="2">
        <f t="shared" si="10"/>
        <v>3.963918666222944</v>
      </c>
      <c r="F48" s="2">
        <f t="shared" si="10"/>
        <v>4.4583494121609206</v>
      </c>
      <c r="G48" s="2">
        <f t="shared" si="10"/>
        <v>4.9635627033290914</v>
      </c>
      <c r="H48" s="2">
        <f t="shared" si="10"/>
        <v>5.4604401794616404</v>
      </c>
      <c r="I48" s="2">
        <f t="shared" si="10"/>
        <v>5.9565423604533647</v>
      </c>
      <c r="J48" s="2">
        <f t="shared" si="10"/>
        <v>6.4555366257529396</v>
      </c>
      <c r="K48" s="2">
        <f t="shared" si="10"/>
        <v>6.9538577402001804</v>
      </c>
    </row>
    <row r="49" spans="1:12" x14ac:dyDescent="0.2">
      <c r="A49" t="s">
        <v>1</v>
      </c>
      <c r="B49" s="2">
        <v>1.25</v>
      </c>
      <c r="C49" s="2">
        <v>0.83333333333333326</v>
      </c>
      <c r="D49" s="2">
        <v>0.55555555555555558</v>
      </c>
      <c r="E49" s="2">
        <v>0.38461538461538458</v>
      </c>
      <c r="F49" s="2">
        <v>0.26315789473684209</v>
      </c>
      <c r="G49" s="2">
        <v>0.17857142857142855</v>
      </c>
      <c r="H49" s="2">
        <v>0.12195121951219511</v>
      </c>
      <c r="I49" s="2">
        <v>8.3333333333333329E-2</v>
      </c>
      <c r="J49" s="2">
        <v>5.6818181818181802E-2</v>
      </c>
      <c r="K49" s="2">
        <v>3.875968992248062E-2</v>
      </c>
    </row>
    <row r="50" spans="1:12" x14ac:dyDescent="0.2">
      <c r="A50" t="s">
        <v>29</v>
      </c>
      <c r="B50" s="4">
        <f>B43/B49</f>
        <v>0.56103999999999998</v>
      </c>
      <c r="C50" s="4">
        <f t="shared" ref="C50:J50" si="11">C43/C49</f>
        <v>0.77748000000000006</v>
      </c>
      <c r="D50" s="4">
        <f t="shared" si="11"/>
        <v>0.94049999999999989</v>
      </c>
      <c r="E50" s="4">
        <f t="shared" si="11"/>
        <v>1.0660000000000001</v>
      </c>
      <c r="F50" s="4">
        <f t="shared" si="11"/>
        <v>0.99180000000000013</v>
      </c>
      <c r="G50" s="4">
        <f t="shared" si="11"/>
        <v>0.91840000000000022</v>
      </c>
      <c r="H50" s="4">
        <f t="shared" si="11"/>
        <v>1.04386</v>
      </c>
      <c r="I50" s="4">
        <f t="shared" si="11"/>
        <v>1.1304000000000001</v>
      </c>
      <c r="J50" s="4">
        <f t="shared" si="11"/>
        <v>1.4097600000000006</v>
      </c>
      <c r="K50" s="4">
        <f>K43/K49</f>
        <v>1.88598</v>
      </c>
    </row>
    <row r="51" spans="1:12" x14ac:dyDescent="0.2">
      <c r="A51" t="s">
        <v>30</v>
      </c>
      <c r="B51" s="4">
        <f>B44/B43</f>
        <v>0.62854698417225152</v>
      </c>
      <c r="C51" s="4">
        <f t="shared" ref="C51:K51" si="12">C44/C43</f>
        <v>0.74965272418583118</v>
      </c>
      <c r="D51" s="4">
        <f t="shared" si="12"/>
        <v>0.73933014354066984</v>
      </c>
      <c r="E51" s="4">
        <f t="shared" si="12"/>
        <v>0.58341463414634154</v>
      </c>
      <c r="F51" s="4">
        <f t="shared" si="12"/>
        <v>0.46091954022988507</v>
      </c>
      <c r="G51" s="4">
        <f t="shared" si="12"/>
        <v>0.17499999999999999</v>
      </c>
      <c r="H51" s="4">
        <f t="shared" si="12"/>
        <v>0.14296936370777691</v>
      </c>
      <c r="I51" s="4">
        <f t="shared" si="12"/>
        <v>0.11040339702760084</v>
      </c>
      <c r="J51" s="4">
        <f t="shared" si="12"/>
        <v>0.15480649188514356</v>
      </c>
      <c r="K51" s="4">
        <f t="shared" si="12"/>
        <v>0.17783857729138167</v>
      </c>
    </row>
    <row r="54" spans="1:12" x14ac:dyDescent="0.2">
      <c r="A54" s="1" t="s">
        <v>33</v>
      </c>
      <c r="D54" s="2"/>
    </row>
    <row r="55" spans="1:12" x14ac:dyDescent="0.2">
      <c r="A55" s="1" t="s">
        <v>2</v>
      </c>
      <c r="B55">
        <v>0.49320000000000003</v>
      </c>
      <c r="C55">
        <v>0.41920000000000002</v>
      </c>
      <c r="D55" s="2">
        <v>0.32690000000000002</v>
      </c>
      <c r="E55">
        <v>0.2661</v>
      </c>
      <c r="F55">
        <v>0.2024</v>
      </c>
      <c r="G55">
        <v>0.1578</v>
      </c>
      <c r="H55">
        <v>0.12520000000000001</v>
      </c>
      <c r="I55">
        <v>9.1899999999999996E-2</v>
      </c>
      <c r="J55">
        <v>7.8299999999999995E-2</v>
      </c>
      <c r="K55">
        <v>7.1599999999999997E-2</v>
      </c>
    </row>
    <row r="56" spans="1:12" x14ac:dyDescent="0.2">
      <c r="A56" s="1" t="s">
        <v>3</v>
      </c>
      <c r="B56">
        <v>0.87190000000000001</v>
      </c>
      <c r="C56">
        <v>0.73040000000000005</v>
      </c>
      <c r="D56" s="2">
        <v>0.54469999999999996</v>
      </c>
      <c r="E56">
        <v>0.45739999999999997</v>
      </c>
      <c r="F56">
        <v>0.31440000000000001</v>
      </c>
      <c r="G56">
        <v>0.21249999999999999</v>
      </c>
      <c r="H56">
        <v>0.17710000000000001</v>
      </c>
      <c r="I56">
        <v>0.1236</v>
      </c>
      <c r="J56">
        <v>0.1012</v>
      </c>
      <c r="K56">
        <v>8.7599999999999997E-2</v>
      </c>
    </row>
    <row r="59" spans="1:12" x14ac:dyDescent="0.2">
      <c r="A59" s="1" t="s">
        <v>34</v>
      </c>
      <c r="B59" s="1"/>
    </row>
    <row r="60" spans="1:12" x14ac:dyDescent="0.2">
      <c r="A60" s="1" t="s">
        <v>45</v>
      </c>
    </row>
    <row r="61" spans="1:12" x14ac:dyDescent="0.2">
      <c r="B61" t="s">
        <v>35</v>
      </c>
      <c r="C61" t="s">
        <v>36</v>
      </c>
      <c r="D61" t="s">
        <v>37</v>
      </c>
      <c r="E61" t="s">
        <v>38</v>
      </c>
      <c r="F61" t="s">
        <v>39</v>
      </c>
      <c r="G61" t="s">
        <v>40</v>
      </c>
      <c r="H61" t="s">
        <v>41</v>
      </c>
      <c r="I61" t="s">
        <v>42</v>
      </c>
      <c r="J61" t="s">
        <v>43</v>
      </c>
      <c r="K61" t="s">
        <v>44</v>
      </c>
    </row>
    <row r="62" spans="1:12" x14ac:dyDescent="0.2">
      <c r="B62" s="3">
        <v>801</v>
      </c>
      <c r="C62" s="3">
        <v>849</v>
      </c>
      <c r="D62" s="3">
        <v>751</v>
      </c>
      <c r="E62" s="3">
        <v>801</v>
      </c>
      <c r="F62" s="3">
        <v>849</v>
      </c>
      <c r="G62" s="3">
        <v>801</v>
      </c>
      <c r="H62" s="3">
        <v>895</v>
      </c>
      <c r="I62" s="3">
        <v>849</v>
      </c>
      <c r="J62" s="3">
        <v>812</v>
      </c>
      <c r="K62" s="3">
        <f>SUM(B62:J62)</f>
        <v>7408</v>
      </c>
      <c r="L62" s="3">
        <f>K62/2</f>
        <v>3704</v>
      </c>
    </row>
    <row r="65" spans="1:13" x14ac:dyDescent="0.2">
      <c r="A65" t="s">
        <v>47</v>
      </c>
      <c r="C65">
        <v>2.4</v>
      </c>
      <c r="D65">
        <v>3</v>
      </c>
      <c r="E65">
        <v>3.5</v>
      </c>
      <c r="F65">
        <v>4</v>
      </c>
      <c r="G65">
        <v>4.5</v>
      </c>
      <c r="H65">
        <v>5</v>
      </c>
      <c r="I65">
        <v>5.5</v>
      </c>
      <c r="J65">
        <v>6</v>
      </c>
      <c r="K65">
        <v>6.5</v>
      </c>
      <c r="L65">
        <v>7</v>
      </c>
    </row>
    <row r="66" spans="1:13" x14ac:dyDescent="0.2">
      <c r="A66" t="s">
        <v>46</v>
      </c>
      <c r="C66" s="5">
        <v>2.3033298466780212</v>
      </c>
      <c r="D66" s="5">
        <v>2.6555123647893835</v>
      </c>
      <c r="E66" s="5">
        <v>3.0076948829007462</v>
      </c>
      <c r="F66" s="5">
        <v>3.3270965686357696</v>
      </c>
      <c r="G66" s="5">
        <v>3.6567170659277539</v>
      </c>
      <c r="H66" s="5">
        <v>3.9935259267065346</v>
      </c>
      <c r="I66" s="5">
        <v>4.3247775774615675</v>
      </c>
      <c r="J66" s="5">
        <v>4.6555123647893835</v>
      </c>
      <c r="K66" s="5">
        <v>4.9881752083224331</v>
      </c>
      <c r="L66" s="5">
        <v>5.3203892846205942</v>
      </c>
    </row>
    <row r="67" spans="1:13" x14ac:dyDescent="0.2">
      <c r="A67" t="s">
        <v>48</v>
      </c>
      <c r="C67" s="5">
        <f>LN(4*PI()*B4^2)</f>
        <v>5.3036129692090723</v>
      </c>
      <c r="D67" s="5">
        <f t="shared" ref="D67:L67" si="13">LN(4*PI()*C4^2)</f>
        <v>6.1145431854254007</v>
      </c>
      <c r="E67" s="5">
        <f t="shared" si="13"/>
        <v>6.9254734016417299</v>
      </c>
      <c r="F67" s="5">
        <f t="shared" si="13"/>
        <v>7.6609229618923642</v>
      </c>
      <c r="G67" s="5">
        <f t="shared" si="13"/>
        <v>8.4199022053021721</v>
      </c>
      <c r="H67" s="5">
        <f t="shared" si="13"/>
        <v>9.1954332673196983</v>
      </c>
      <c r="I67" s="5">
        <f t="shared" si="13"/>
        <v>9.9581683803779057</v>
      </c>
      <c r="J67" s="5">
        <f t="shared" si="13"/>
        <v>10.719713371413492</v>
      </c>
      <c r="K67" s="5">
        <f t="shared" si="13"/>
        <v>11.485697875925704</v>
      </c>
      <c r="L67" s="5">
        <f t="shared" si="13"/>
        <v>12.250649055692636</v>
      </c>
      <c r="M67" s="5"/>
    </row>
    <row r="68" spans="1:13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</row>
    <row r="69" spans="1:13" x14ac:dyDescent="0.2">
      <c r="D69" s="5"/>
      <c r="E69" s="5"/>
      <c r="F69" s="5"/>
      <c r="G69" s="5"/>
      <c r="H69" s="5"/>
      <c r="I69" s="5"/>
      <c r="J69" s="5"/>
      <c r="K69" s="5"/>
      <c r="L69" s="5"/>
    </row>
    <row r="71" spans="1:13" x14ac:dyDescent="0.2">
      <c r="A71" t="s">
        <v>49</v>
      </c>
    </row>
    <row r="72" spans="1:13" x14ac:dyDescent="0.2">
      <c r="A72" t="s">
        <v>50</v>
      </c>
    </row>
    <row r="74" spans="1:13" x14ac:dyDescent="0.2">
      <c r="B74" t="s">
        <v>51</v>
      </c>
      <c r="C74" t="s">
        <v>52</v>
      </c>
      <c r="D74" t="s">
        <v>53</v>
      </c>
    </row>
    <row r="75" spans="1:13" x14ac:dyDescent="0.2">
      <c r="A75" t="s">
        <v>54</v>
      </c>
      <c r="B75">
        <v>6</v>
      </c>
      <c r="C75">
        <v>28</v>
      </c>
      <c r="D75">
        <v>88</v>
      </c>
    </row>
    <row r="76" spans="1:13" x14ac:dyDescent="0.2">
      <c r="A76" t="s">
        <v>4</v>
      </c>
      <c r="B76">
        <v>1</v>
      </c>
      <c r="C76">
        <v>2</v>
      </c>
      <c r="D76">
        <v>9</v>
      </c>
    </row>
    <row r="77" spans="1:13" x14ac:dyDescent="0.2">
      <c r="A77" s="1" t="s">
        <v>20</v>
      </c>
    </row>
    <row r="78" spans="1:13" x14ac:dyDescent="0.2">
      <c r="A78" s="1" t="s">
        <v>6</v>
      </c>
      <c r="F78" t="s">
        <v>55</v>
      </c>
    </row>
    <row r="79" spans="1:13" x14ac:dyDescent="0.2">
      <c r="A79" s="1" t="s">
        <v>2</v>
      </c>
      <c r="B79">
        <v>0.63900000000000001</v>
      </c>
      <c r="C79">
        <v>0.2258</v>
      </c>
      <c r="D79">
        <v>0.10630000000000001</v>
      </c>
      <c r="G79">
        <v>0.63919999999999999</v>
      </c>
      <c r="H79">
        <v>0.24360000000000001</v>
      </c>
      <c r="I79">
        <v>0.1434</v>
      </c>
    </row>
    <row r="80" spans="1:13" x14ac:dyDescent="0.2">
      <c r="A80" s="1" t="s">
        <v>3</v>
      </c>
      <c r="B80">
        <v>0.94350000000000001</v>
      </c>
      <c r="C80">
        <v>0.28570000000000001</v>
      </c>
      <c r="D80">
        <v>0.13969999999999999</v>
      </c>
      <c r="G80">
        <v>0.95789999999999997</v>
      </c>
      <c r="H80">
        <v>0.30570000000000003</v>
      </c>
      <c r="I80">
        <v>0.17760000000000001</v>
      </c>
    </row>
    <row r="81" spans="1:9" x14ac:dyDescent="0.2">
      <c r="A81" s="1" t="s">
        <v>5</v>
      </c>
    </row>
    <row r="82" spans="1:9" x14ac:dyDescent="0.2">
      <c r="A82" s="1" t="s">
        <v>2</v>
      </c>
      <c r="B82">
        <v>0.41699999999999998</v>
      </c>
      <c r="C82">
        <v>0.15720000000000001</v>
      </c>
      <c r="D82">
        <v>6.83E-2</v>
      </c>
      <c r="G82">
        <v>0.41920000000000002</v>
      </c>
      <c r="H82">
        <v>0.1578</v>
      </c>
      <c r="I82">
        <v>7.8299999999999995E-2</v>
      </c>
    </row>
    <row r="83" spans="1:9" x14ac:dyDescent="0.2">
      <c r="A83" s="1" t="s">
        <v>3</v>
      </c>
      <c r="B83">
        <v>0.69899999999999995</v>
      </c>
      <c r="C83">
        <v>0.2258</v>
      </c>
      <c r="D83">
        <v>9.3799999999999994E-2</v>
      </c>
      <c r="G83">
        <v>0.73040000000000005</v>
      </c>
      <c r="H83">
        <v>0.21249999999999999</v>
      </c>
      <c r="I83">
        <v>0.1012</v>
      </c>
    </row>
    <row r="84" spans="1:9" x14ac:dyDescent="0.2">
      <c r="A84" s="1" t="s">
        <v>7</v>
      </c>
    </row>
    <row r="85" spans="1:9" x14ac:dyDescent="0.2">
      <c r="A85" s="1" t="s">
        <v>2</v>
      </c>
      <c r="B85">
        <v>0.30220000000000002</v>
      </c>
      <c r="C85">
        <v>0.1147</v>
      </c>
      <c r="D85">
        <v>5.5599999999999997E-2</v>
      </c>
      <c r="G85">
        <v>0.3034</v>
      </c>
      <c r="H85">
        <v>0.1153</v>
      </c>
      <c r="I85">
        <v>5.45E-2</v>
      </c>
    </row>
    <row r="86" spans="1:9" x14ac:dyDescent="0.2">
      <c r="A86" s="1" t="s">
        <v>3</v>
      </c>
      <c r="B86">
        <v>0.66410000000000002</v>
      </c>
      <c r="C86">
        <v>0.18179999999999999</v>
      </c>
      <c r="D86">
        <v>6.59E-2</v>
      </c>
      <c r="G86">
        <v>0.67989999999999995</v>
      </c>
      <c r="H86">
        <v>0.17480000000000001</v>
      </c>
      <c r="I86">
        <v>5.8700000000000002E-2</v>
      </c>
    </row>
    <row r="87" spans="1:9" x14ac:dyDescent="0.2">
      <c r="A87" s="1" t="s">
        <v>8</v>
      </c>
    </row>
    <row r="88" spans="1:9" x14ac:dyDescent="0.2">
      <c r="A88" s="1" t="s">
        <v>2</v>
      </c>
      <c r="B88">
        <v>0.42680000000000001</v>
      </c>
      <c r="C88">
        <v>9.1899999999999996E-2</v>
      </c>
      <c r="D88">
        <v>4.2099999999999999E-2</v>
      </c>
      <c r="G88">
        <v>0.42770000000000002</v>
      </c>
      <c r="H88">
        <v>0.1157</v>
      </c>
      <c r="I88">
        <v>4.0800000000000003E-2</v>
      </c>
    </row>
    <row r="89" spans="1:9" x14ac:dyDescent="0.2">
      <c r="A89" s="1" t="s">
        <v>3</v>
      </c>
      <c r="B89">
        <v>0.88900000000000001</v>
      </c>
      <c r="C89">
        <v>0.1615</v>
      </c>
      <c r="D89">
        <v>5.3800000000000001E-2</v>
      </c>
      <c r="G89">
        <v>0.90500000000000003</v>
      </c>
      <c r="H89">
        <v>0.2</v>
      </c>
      <c r="I89">
        <v>4.02E-2</v>
      </c>
    </row>
    <row r="91" spans="1:9" x14ac:dyDescent="0.2">
      <c r="A91" s="1" t="s">
        <v>56</v>
      </c>
    </row>
    <row r="92" spans="1:9" x14ac:dyDescent="0.2">
      <c r="A92" s="1" t="s">
        <v>27</v>
      </c>
      <c r="C92">
        <v>0.1673</v>
      </c>
      <c r="D92">
        <v>6.83E-2</v>
      </c>
    </row>
    <row r="93" spans="1:9" x14ac:dyDescent="0.2">
      <c r="A93" s="1" t="s">
        <v>3</v>
      </c>
      <c r="C93">
        <v>3.6600000000000001E-2</v>
      </c>
      <c r="D93">
        <v>6.1000000000000004E-3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2015-12-05T20:09:43Z</dcterms:created>
  <dcterms:modified xsi:type="dcterms:W3CDTF">2016-03-18T18:28:35Z</dcterms:modified>
</cp:coreProperties>
</file>