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12" windowHeight="101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<sst xmlns="http://schemas.openxmlformats.org/spreadsheetml/2006/main" count="40" uniqueCount="27">
  <si>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日期</t>
  </si>
  <si>
    <t>流动资产合计</t>
  </si>
  <si>
    <t>流动负债合计</t>
  </si>
  <si>
    <t>存货</t>
  </si>
  <si>
    <t>负债合计</t>
  </si>
  <si>
    <t>资产总计</t>
  </si>
  <si>
    <t>净利润</t>
  </si>
  <si>
    <t>营业收入</t>
  </si>
  <si>
    <t>流动比率（CR）</t>
  </si>
  <si>
    <t>速动比率（QR）</t>
  </si>
  <si>
    <t>资产负债率（DR）</t>
  </si>
  <si>
    <t>净利润率（NPM）</t>
  </si>
  <si>
    <t>资产周转率（AT）</t>
  </si>
  <si>
    <t>健康度评分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</si>
  <si>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</si>
  <si>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</si>
  <si>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</si>
  <si>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</si>
  <si>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</si>
  <si>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</si>
  <si>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</si>
  <si>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</si>
  <si>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</si>
  <si>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</si>
  <si>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</si>
  <si>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</si>
  <si>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平均值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</si>
</sst>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健康度评分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Sheet1!$N$2:$N$13</c:f>
              <c:strCache>
                <c:ptCount val="12"/>
                <c:pt idx="0" c:formatCode="yyyy/m/d;@">
                  <c:v>2025-01-31</c:v>
                </c:pt>
                <c:pt idx="1" c:formatCode="yyyy/m/d;@">
                  <c:v>2025-02-28</c:v>
                </c:pt>
                <c:pt idx="2" c:formatCode="yyyy/m/d;@">
                  <c:v>2025-03-31</c:v>
                </c:pt>
                <c:pt idx="3" c:formatCode="yyyy/m/d;@">
                  <c:v>2025-04-30</c:v>
                </c:pt>
                <c:pt idx="4" c:formatCode="yyyy/m/d;@">
                  <c:v>2025-05-31</c:v>
                </c:pt>
                <c:pt idx="5" c:formatCode="yyyy/m/d;@">
                  <c:v>2025-06-30</c:v>
                </c:pt>
                <c:pt idx="6" c:formatCode="yyyy/m/d;@">
                  <c:v>2025-07-31</c:v>
                </c:pt>
                <c:pt idx="7" c:formatCode="yyyy/m/d;@">
                  <c:v>2025-08-31</c:v>
                </c:pt>
                <c:pt idx="8" c:formatCode="yyyy/m/d;@">
                  <c:v>2025-09-30</c:v>
                </c:pt>
                <c:pt idx="9" c:formatCode="yyyy/m/d;@">
                  <c:v>2025-10-31</c:v>
                </c:pt>
                <c:pt idx="10" c:formatCode="yyyy/m/d;@">
                  <c:v>2025-11-30</c:v>
                </c:pt>
                <c:pt idx="11" c:formatCode="yyyy/m/d;@">
                  <c:v>2025-12-31</c:v>
                </c:pt>
              </c:strCache>
            </c:strRef>
          </c:cat>
          <c:val>
            <c:numRef>
              <c:f>Sheet1!$O$2:$O$13</c:f>
              <c:numCache>
                <c:formatCode>General</c:formatCode>
                <c:ptCount val="12"/>
                <c:pt idx="0">
                  <c:v>1.73034877150197</c:v>
                </c:pt>
                <c:pt idx="1">
                  <c:v>1.72239466812605</c:v>
                </c:pt>
                <c:pt idx="2">
                  <c:v>1.7141985626932</c:v>
                </c:pt>
                <c:pt idx="3">
                  <c:v>1.70586194675196</c:v>
                </c:pt>
                <c:pt idx="4">
                  <c:v>1.69746459038613</c:v>
                </c:pt>
                <c:pt idx="5">
                  <c:v>1.68906925991591</c:v>
                </c:pt>
                <c:pt idx="6">
                  <c:v>1.68072257695784</c:v>
                </c:pt>
                <c:pt idx="7">
                  <c:v>1.67246288851871</c:v>
                </c:pt>
                <c:pt idx="8">
                  <c:v>1.66431667292955</c:v>
                </c:pt>
                <c:pt idx="9">
                  <c:v>1.65630450833946</c:v>
                </c:pt>
                <c:pt idx="10">
                  <c:v>1.6484400987744</c:v>
                </c:pt>
                <c:pt idx="11">
                  <c:v>1.64073467213423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tx1">
                  <a:lumMod val="50000"/>
                  <a:lumOff val="50000"/>
                  <a:alpha val="20000"/>
                </a:schemeClr>
              </a:solidFill>
              <a:prstDash val="sysDash"/>
              <a:round/>
            </a:ln>
            <a:effectLst/>
          </c:spPr>
        </c:dropLines>
        <c:marker val="0"/>
        <c:smooth val="1"/>
        <c:axId val="982335204"/>
        <c:axId val="259244760"/>
      </c:lineChart>
      <c:catAx>
        <c:axId val="9823352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  <a:alpha val="10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259244760"/>
        <c:crosses val="autoZero"/>
        <c:auto val="1"/>
        <c:lblAlgn val="ctr"/>
        <c:lblOffset val="100"/>
        <c:noMultiLvlLbl val="0"/>
      </c:catAx>
      <c:valAx>
        <c:axId val="2592447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9823352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prstDash val="solid"/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 sz="900">
          <a:solidFill>
            <a:schemeClr val="tx1">
              <a:lumMod val="75000"/>
              <a:lumOff val="25000"/>
            </a:schemeClr>
          </a:solidFill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464820</xdr:colOff>
      <xdr:row>1</xdr:row>
      <xdr:rowOff>149225</xdr:rowOff>
    </xdr:from>
    <xdr:to>
      <xdr:col>22</xdr:col>
      <xdr:colOff>516255</xdr:colOff>
      <xdr:row>17</xdr:row>
      <xdr:rowOff>149225</xdr:rowOff>
    </xdr:to>
    <xdr:graphicFrame>
      <xdr:nvGraphicFramePr>
        <xdr:cNvPr id="6" name="图表 5"/>
        <xdr:cNvGraphicFramePr/>
      </xdr:nvGraphicFramePr>
      <xdr:xfrm>
        <a:off x="15869920" y="3206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商务粉">
    <a:dk1>
      <a:srgbClr val="000000"/>
    </a:dk1>
    <a:lt1>
      <a:srgbClr val="FFFFFF"/>
    </a:lt1>
    <a:dk2>
      <a:srgbClr val="44546A"/>
    </a:dk2>
    <a:lt2>
      <a:srgbClr val="E7E6E6"/>
    </a:lt2>
    <a:accent1>
      <a:srgbClr val="E94E72"/>
    </a:accent1>
    <a:accent2>
      <a:srgbClr val="164074"/>
    </a:accent2>
    <a:accent3>
      <a:srgbClr val="F4CCC9"/>
    </a:accent3>
    <a:accent4>
      <a:srgbClr val="776E84"/>
    </a:accent4>
    <a:accent5>
      <a:srgbClr val="B9E1DC"/>
    </a:accent5>
    <a:accent6>
      <a:srgbClr val="F37F7F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topLeftCell="L1" workbookViewId="0">
      <selection activeCell="P12" sqref="P12"/>
    </sheetView>
  </sheetViews>
  <sheetFormatPr defaultColWidth="9" defaultRowHeight="13.5"/>
  <cols>
    <col min="1" max="1" width="11.7256637168142" style="1" customWidth="1"/>
    <col min="2" max="3" width="12.7964601769912"/>
    <col min="4" max="4" width="11.6637168141593"/>
    <col min="5" max="8" width="12.7964601769912"/>
    <col min="9" max="10" width="15.6991150442478" customWidth="1"/>
    <col min="11" max="11" width="17.8318584070796" customWidth="1"/>
    <col min="12" max="12" width="16.8318584070796" customWidth="1"/>
    <col min="13" max="14" width="17.8318584070796" customWidth="1"/>
    <col min="15" max="15" width="12.7964601769912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0</v>
      </c>
      <c r="O1" t="s">
        <v>13</v>
      </c>
    </row>
    <row r="2" spans="1:15">
      <c r="A2" s="1" t="s">
        <v>14</v>
      </c>
      <c r="B2">
        <v>39359.71</v>
      </c>
      <c r="C2">
        <v>18438.21</v>
      </c>
      <c r="D2">
        <v>8462.34</v>
      </c>
      <c r="E2">
        <v>18523.59</v>
      </c>
      <c r="F2">
        <v>51545.15</v>
      </c>
      <c r="G2">
        <v>2818.33</v>
      </c>
      <c r="H2">
        <v>42322.55</v>
      </c>
      <c r="I2">
        <f>B2/C2</f>
        <v>2.13468172886631</v>
      </c>
      <c r="J2">
        <f>(B2-D2)/C2</f>
        <v>1.67572502970733</v>
      </c>
      <c r="K2">
        <f>E2/F2</f>
        <v>0.359366303134243</v>
      </c>
      <c r="L2">
        <f>G2/H2</f>
        <v>0.0665916869375782</v>
      </c>
      <c r="M2">
        <f>H2/F2</f>
        <v>0.821077249750947</v>
      </c>
      <c r="N2" s="1" t="s">
        <v>14</v>
      </c>
      <c r="O2">
        <f>I2*0.4108+J2*0.4108+(1-K2)*0.1558+L2*0.1558+M2*0.0668</f>
        <v>1.73034877150197</v>
      </c>
    </row>
    <row r="3" spans="1:15">
      <c r="A3" s="1" t="s">
        <v>15</v>
      </c>
      <c r="B3">
        <v>39669.85</v>
      </c>
      <c r="C3">
        <v>18610.23</v>
      </c>
      <c r="D3">
        <v>8812.65</v>
      </c>
      <c r="E3">
        <v>18775.91</v>
      </c>
      <c r="F3">
        <v>51863.08</v>
      </c>
      <c r="G3">
        <v>2889.54</v>
      </c>
      <c r="H3">
        <v>43324.14</v>
      </c>
      <c r="I3">
        <f t="shared" ref="I3:I13" si="0">B3/C3</f>
        <v>2.13161524602329</v>
      </c>
      <c r="J3">
        <f t="shared" ref="J3:J13" si="1">(B3-D3)/C3</f>
        <v>1.65807730479419</v>
      </c>
      <c r="K3">
        <f t="shared" ref="K3:K13" si="2">E3/F3</f>
        <v>0.362028441041296</v>
      </c>
      <c r="L3">
        <f t="shared" ref="L3:L13" si="3">G3/H3</f>
        <v>0.0666958420871136</v>
      </c>
      <c r="M3">
        <f t="shared" ref="M3:M13" si="4">H3/F3</f>
        <v>0.835356095318674</v>
      </c>
      <c r="N3" s="1" t="s">
        <v>15</v>
      </c>
      <c r="O3">
        <f t="shared" ref="O3:O14" si="5">I3*0.4108+J3*0.4108+(1-K3)*0.1558+L3*0.1558+M3*0.0668</f>
        <v>1.72239466812605</v>
      </c>
    </row>
    <row r="4" spans="1:15">
      <c r="A4" s="1" t="s">
        <v>16</v>
      </c>
      <c r="B4">
        <v>39937.27</v>
      </c>
      <c r="C4">
        <v>18765.01</v>
      </c>
      <c r="D4">
        <v>9157.76</v>
      </c>
      <c r="E4">
        <v>19006.12</v>
      </c>
      <c r="F4">
        <v>52135.63</v>
      </c>
      <c r="G4">
        <v>2956.52</v>
      </c>
      <c r="H4">
        <v>44222.77</v>
      </c>
      <c r="I4">
        <f t="shared" si="0"/>
        <v>2.12828397107169</v>
      </c>
      <c r="J4">
        <f t="shared" si="1"/>
        <v>1.64026078323433</v>
      </c>
      <c r="K4">
        <f t="shared" si="2"/>
        <v>0.364551459337885</v>
      </c>
      <c r="L4">
        <f t="shared" si="3"/>
        <v>0.0668551517691</v>
      </c>
      <c r="M4">
        <f t="shared" si="4"/>
        <v>0.848225484184232</v>
      </c>
      <c r="N4" s="1" t="s">
        <v>16</v>
      </c>
      <c r="O4">
        <f t="shared" si="5"/>
        <v>1.7141985626932</v>
      </c>
    </row>
    <row r="5" spans="1:15">
      <c r="A5" s="1" t="s">
        <v>17</v>
      </c>
      <c r="B5">
        <v>40167.84</v>
      </c>
      <c r="C5">
        <v>18904.28</v>
      </c>
      <c r="D5">
        <v>9497.74</v>
      </c>
      <c r="E5">
        <v>19216.17</v>
      </c>
      <c r="F5">
        <v>52369.27</v>
      </c>
      <c r="G5">
        <v>3019.54</v>
      </c>
      <c r="H5">
        <v>45029.03</v>
      </c>
      <c r="I5">
        <f t="shared" si="0"/>
        <v>2.1248013677326</v>
      </c>
      <c r="J5">
        <f t="shared" si="1"/>
        <v>1.62238921556388</v>
      </c>
      <c r="K5">
        <f t="shared" si="2"/>
        <v>0.366935991278855</v>
      </c>
      <c r="L5">
        <f t="shared" si="3"/>
        <v>0.0670576292671639</v>
      </c>
      <c r="M5">
        <f t="shared" si="4"/>
        <v>0.859836885257327</v>
      </c>
      <c r="N5" s="1" t="s">
        <v>17</v>
      </c>
      <c r="O5">
        <f t="shared" si="5"/>
        <v>1.70586194675196</v>
      </c>
    </row>
    <row r="6" spans="1:15">
      <c r="A6" s="1" t="s">
        <v>18</v>
      </c>
      <c r="B6">
        <v>40366.66</v>
      </c>
      <c r="C6">
        <v>19029.61</v>
      </c>
      <c r="D6">
        <v>9832.66</v>
      </c>
      <c r="E6">
        <v>19407.81</v>
      </c>
      <c r="F6">
        <v>52569.57</v>
      </c>
      <c r="G6">
        <v>3078.82</v>
      </c>
      <c r="H6">
        <v>45752.41</v>
      </c>
      <c r="I6">
        <f t="shared" si="0"/>
        <v>2.12125524380163</v>
      </c>
      <c r="J6">
        <f t="shared" si="1"/>
        <v>1.60455206386258</v>
      </c>
      <c r="K6">
        <f t="shared" si="2"/>
        <v>0.369183350748351</v>
      </c>
      <c r="L6">
        <f t="shared" si="3"/>
        <v>0.0672930671848762</v>
      </c>
      <c r="M6">
        <f t="shared" si="4"/>
        <v>0.870321176300282</v>
      </c>
      <c r="N6" s="1" t="s">
        <v>18</v>
      </c>
      <c r="O6">
        <f t="shared" si="5"/>
        <v>1.69746459038613</v>
      </c>
    </row>
    <row r="7" spans="1:15">
      <c r="A7" s="1" t="s">
        <v>19</v>
      </c>
      <c r="B7">
        <v>40538.09</v>
      </c>
      <c r="C7">
        <v>19142.38</v>
      </c>
      <c r="D7">
        <v>10162.6</v>
      </c>
      <c r="E7">
        <v>19582.67</v>
      </c>
      <c r="F7">
        <v>52741.28</v>
      </c>
      <c r="G7">
        <v>3134.6</v>
      </c>
      <c r="H7">
        <v>46401.44</v>
      </c>
      <c r="I7">
        <f t="shared" si="0"/>
        <v>2.11771420272714</v>
      </c>
      <c r="J7">
        <f t="shared" si="1"/>
        <v>1.5868188804109</v>
      </c>
      <c r="K7">
        <f t="shared" si="2"/>
        <v>0.371296828594224</v>
      </c>
      <c r="L7">
        <f t="shared" si="3"/>
        <v>0.0675539379812351</v>
      </c>
      <c r="M7">
        <f t="shared" si="4"/>
        <v>0.879793588627352</v>
      </c>
      <c r="N7" s="1" t="s">
        <v>19</v>
      </c>
      <c r="O7">
        <f t="shared" si="5"/>
        <v>1.68906925991591</v>
      </c>
    </row>
    <row r="8" spans="1:15">
      <c r="A8" s="1" t="s">
        <v>20</v>
      </c>
      <c r="B8">
        <v>40685.9</v>
      </c>
      <c r="C8">
        <v>19243.86</v>
      </c>
      <c r="D8">
        <v>10487.64</v>
      </c>
      <c r="E8">
        <v>19742.2</v>
      </c>
      <c r="F8">
        <v>52888.48</v>
      </c>
      <c r="G8">
        <v>3187.06</v>
      </c>
      <c r="H8">
        <v>46983.75</v>
      </c>
      <c r="I8">
        <f t="shared" si="0"/>
        <v>2.1142276029861</v>
      </c>
      <c r="J8">
        <f t="shared" si="1"/>
        <v>1.56924130605814</v>
      </c>
      <c r="K8">
        <f t="shared" si="2"/>
        <v>0.37327977661676</v>
      </c>
      <c r="L8">
        <f t="shared" si="3"/>
        <v>0.0678332402160321</v>
      </c>
      <c r="M8">
        <f t="shared" si="4"/>
        <v>0.888355082240972</v>
      </c>
      <c r="N8" s="1" t="s">
        <v>20</v>
      </c>
      <c r="O8">
        <f t="shared" si="5"/>
        <v>1.68072257695784</v>
      </c>
    </row>
    <row r="9" spans="1:15">
      <c r="A9" s="1" t="s">
        <v>21</v>
      </c>
      <c r="B9">
        <v>40813.36</v>
      </c>
      <c r="C9">
        <v>19335.17</v>
      </c>
      <c r="D9">
        <v>10807.85</v>
      </c>
      <c r="E9">
        <v>19887.76</v>
      </c>
      <c r="F9">
        <v>53014.68</v>
      </c>
      <c r="G9">
        <v>3236.43</v>
      </c>
      <c r="H9">
        <v>47506.2</v>
      </c>
      <c r="I9">
        <f t="shared" si="0"/>
        <v>2.11083533271236</v>
      </c>
      <c r="J9">
        <f t="shared" si="1"/>
        <v>1.55186171106848</v>
      </c>
      <c r="K9">
        <f t="shared" si="2"/>
        <v>0.375136848887893</v>
      </c>
      <c r="L9">
        <f t="shared" si="3"/>
        <v>0.0681264761231166</v>
      </c>
      <c r="M9">
        <f t="shared" si="4"/>
        <v>0.896095194764922</v>
      </c>
      <c r="N9" s="1" t="s">
        <v>21</v>
      </c>
      <c r="O9">
        <f t="shared" si="5"/>
        <v>1.67246288851871</v>
      </c>
    </row>
    <row r="10" spans="1:15">
      <c r="A10" s="1" t="s">
        <v>22</v>
      </c>
      <c r="B10">
        <v>40923.25</v>
      </c>
      <c r="C10">
        <v>19417.33</v>
      </c>
      <c r="D10">
        <v>11123.29</v>
      </c>
      <c r="E10">
        <v>20020.57</v>
      </c>
      <c r="F10">
        <v>53122.86</v>
      </c>
      <c r="G10">
        <v>3282.86</v>
      </c>
      <c r="H10">
        <v>47974.95</v>
      </c>
      <c r="I10">
        <f t="shared" si="0"/>
        <v>2.10756319226176</v>
      </c>
      <c r="J10">
        <f t="shared" si="1"/>
        <v>1.53470945799448</v>
      </c>
      <c r="K10">
        <f t="shared" si="2"/>
        <v>0.376872969565268</v>
      </c>
      <c r="L10">
        <f t="shared" si="3"/>
        <v>0.0684286278568295</v>
      </c>
      <c r="M10">
        <f t="shared" si="4"/>
        <v>0.903094261114706</v>
      </c>
      <c r="N10" s="1" t="s">
        <v>22</v>
      </c>
      <c r="O10">
        <f t="shared" si="5"/>
        <v>1.66431667292955</v>
      </c>
    </row>
    <row r="11" spans="1:15">
      <c r="A11" s="1" t="s">
        <v>23</v>
      </c>
      <c r="B11">
        <v>41018.01</v>
      </c>
      <c r="C11">
        <v>19491.26</v>
      </c>
      <c r="D11">
        <v>11434.05</v>
      </c>
      <c r="E11">
        <v>20141.75</v>
      </c>
      <c r="F11">
        <v>53215.6</v>
      </c>
      <c r="G11">
        <v>3326.55</v>
      </c>
      <c r="H11">
        <v>48395.51</v>
      </c>
      <c r="I11">
        <f t="shared" si="0"/>
        <v>2.10443090903307</v>
      </c>
      <c r="J11">
        <f t="shared" si="1"/>
        <v>1.5178064424773</v>
      </c>
      <c r="K11">
        <f t="shared" si="2"/>
        <v>0.378493336540413</v>
      </c>
      <c r="L11">
        <f t="shared" si="3"/>
        <v>0.0687367485124137</v>
      </c>
      <c r="M11">
        <f t="shared" si="4"/>
        <v>0.909423364577304</v>
      </c>
      <c r="N11" s="1" t="s">
        <v>23</v>
      </c>
      <c r="O11">
        <f t="shared" si="5"/>
        <v>1.65630450833946</v>
      </c>
    </row>
    <row r="12" spans="1:15">
      <c r="A12" s="1" t="s">
        <v>24</v>
      </c>
      <c r="B12">
        <v>41099.71</v>
      </c>
      <c r="C12">
        <v>19557.79</v>
      </c>
      <c r="D12">
        <v>11740.19</v>
      </c>
      <c r="E12">
        <v>20252.3</v>
      </c>
      <c r="F12">
        <v>53295.1</v>
      </c>
      <c r="G12">
        <v>3367.65</v>
      </c>
      <c r="H12">
        <v>48772.85</v>
      </c>
      <c r="I12">
        <f t="shared" si="0"/>
        <v>2.10144960141202</v>
      </c>
      <c r="J12">
        <f t="shared" si="1"/>
        <v>1.50116756545602</v>
      </c>
      <c r="K12">
        <f t="shared" si="2"/>
        <v>0.38000303967907</v>
      </c>
      <c r="L12">
        <f t="shared" si="3"/>
        <v>0.0690476361336276</v>
      </c>
      <c r="M12">
        <f t="shared" si="4"/>
        <v>0.915146983493792</v>
      </c>
      <c r="N12" s="1" t="s">
        <v>24</v>
      </c>
      <c r="O12">
        <f t="shared" si="5"/>
        <v>1.6484400987744</v>
      </c>
    </row>
    <row r="13" spans="1:15">
      <c r="A13" s="1" t="s">
        <v>25</v>
      </c>
      <c r="B13">
        <v>41170.16</v>
      </c>
      <c r="C13">
        <v>19617.65</v>
      </c>
      <c r="D13">
        <v>12041.78</v>
      </c>
      <c r="E13">
        <v>20353.18</v>
      </c>
      <c r="F13">
        <v>53363.26</v>
      </c>
      <c r="G13">
        <v>3406.32</v>
      </c>
      <c r="H13">
        <v>49111.39</v>
      </c>
      <c r="I13">
        <f t="shared" si="0"/>
        <v>2.09862853094025</v>
      </c>
      <c r="J13">
        <f t="shared" si="1"/>
        <v>1.48480475490184</v>
      </c>
      <c r="K13">
        <f t="shared" si="2"/>
        <v>0.381408107375749</v>
      </c>
      <c r="L13">
        <f t="shared" si="3"/>
        <v>0.0693590631419718</v>
      </c>
      <c r="M13">
        <f t="shared" si="4"/>
        <v>0.920322146735413</v>
      </c>
      <c r="N13" s="1" t="s">
        <v>25</v>
      </c>
      <c r="O13">
        <f t="shared" si="5"/>
        <v>1.64073467213423</v>
      </c>
    </row>
    <row r="14" spans="1:15">
      <c r="A14" s="1" t="s">
        <v>26</v>
      </c>
      <c r="B14">
        <f>AVERAGE(B2:B13)</f>
        <v>40479.1508333333</v>
      </c>
      <c r="C14">
        <f t="shared" ref="C14:M14" si="6">AVERAGE(C2:C13)</f>
        <v>19129.3983333333</v>
      </c>
      <c r="D14">
        <f t="shared" si="6"/>
        <v>10296.7125</v>
      </c>
      <c r="E14">
        <f t="shared" si="6"/>
        <v>19575.8358333333</v>
      </c>
      <c r="F14">
        <f t="shared" si="6"/>
        <v>52676.9966666667</v>
      </c>
      <c r="G14">
        <f t="shared" si="6"/>
        <v>3142.01833333333</v>
      </c>
      <c r="H14">
        <f t="shared" si="6"/>
        <v>46316.4158333333</v>
      </c>
      <c r="I14">
        <f t="shared" si="6"/>
        <v>2.11629057746402</v>
      </c>
      <c r="J14">
        <f t="shared" si="6"/>
        <v>1.57895120962746</v>
      </c>
      <c r="K14">
        <f t="shared" si="6"/>
        <v>0.371546371066667</v>
      </c>
      <c r="L14">
        <f t="shared" si="6"/>
        <v>0.0677982589342548</v>
      </c>
      <c r="M14">
        <f t="shared" si="6"/>
        <v>0.878920626030494</v>
      </c>
      <c r="O14">
        <f t="shared" si="5"/>
        <v>1.68519326808579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JHY</cp:lastModifiedBy>
  <dcterms:created xsi:type="dcterms:W3CDTF">2025-08-31T13:09:00Z</dcterms:created>
  <dcterms:modified xsi:type="dcterms:W3CDTF">2025-09-13T06:35:33Z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