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85" yWindow="75" windowWidth="9540" windowHeight="7155" tabRatio="743"/>
  </bookViews>
  <sheets>
    <sheet name="销售表" sheetId="5" r:id="rId1"/>
    <sheet name="销售图" sheetId="18" r:id="rId2"/>
    <sheet name="副表" sheetId="19" r:id="rId3"/>
    <sheet name="Sheet1" sheetId="15" r:id="rId4"/>
    <sheet name="Sheet2" sheetId="16" r:id="rId5"/>
    <sheet name="Sheet3" sheetId="17" r:id="rId6"/>
  </sheets>
  <calcPr calcId="145621"/>
</workbook>
</file>

<file path=xl/calcChain.xml><?xml version="1.0" encoding="utf-8"?>
<calcChain xmlns="http://schemas.openxmlformats.org/spreadsheetml/2006/main">
  <c r="C9" i="19" l="1"/>
  <c r="C10" i="19" s="1"/>
  <c r="I14" i="19" l="1"/>
  <c r="I13" i="19"/>
  <c r="I12" i="19"/>
  <c r="I11" i="19"/>
  <c r="I10" i="19"/>
  <c r="I9" i="19"/>
  <c r="I8" i="19"/>
  <c r="C8" i="19"/>
  <c r="I7" i="19"/>
  <c r="C7" i="19"/>
  <c r="I6" i="19"/>
  <c r="C6" i="19"/>
  <c r="I5" i="19"/>
  <c r="C5" i="19"/>
  <c r="I4" i="19"/>
  <c r="C4" i="19"/>
  <c r="I3" i="19"/>
  <c r="I15" i="19" s="1"/>
  <c r="C3" i="19"/>
  <c r="C2" i="19"/>
  <c r="G10" i="18" l="1"/>
  <c r="F10" i="18"/>
  <c r="E10" i="18"/>
  <c r="D10" i="18"/>
  <c r="C10" i="18"/>
  <c r="B10" i="18"/>
  <c r="H9" i="18"/>
  <c r="H8" i="18"/>
  <c r="H7" i="18"/>
  <c r="H6" i="18"/>
  <c r="H5" i="18"/>
  <c r="H4" i="18"/>
  <c r="H10" i="18" s="1"/>
  <c r="E5" i="5" l="1"/>
  <c r="I5" i="5" l="1"/>
  <c r="I7" i="5" s="1"/>
  <c r="I6" i="5"/>
  <c r="I10" i="5"/>
  <c r="I14" i="5" s="1"/>
  <c r="I11" i="5"/>
  <c r="I12" i="5"/>
  <c r="I13" i="5"/>
  <c r="I17" i="5"/>
  <c r="I33" i="5" s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M5" i="5"/>
  <c r="M7" i="5" s="1"/>
  <c r="M6" i="5"/>
  <c r="M10" i="5"/>
  <c r="M14" i="5" s="1"/>
  <c r="M11" i="5"/>
  <c r="M12" i="5"/>
  <c r="M13" i="5"/>
  <c r="M17" i="5"/>
  <c r="M33" i="5" s="1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Q5" i="5"/>
  <c r="Q7" i="5" s="1"/>
  <c r="Q6" i="5"/>
  <c r="R6" i="5" s="1"/>
  <c r="Q10" i="5"/>
  <c r="R10" i="5" s="1"/>
  <c r="Q11" i="5"/>
  <c r="R11" i="5" s="1"/>
  <c r="Q12" i="5"/>
  <c r="R12" i="5" s="1"/>
  <c r="Q13" i="5"/>
  <c r="R13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R23" i="5" s="1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E6" i="5"/>
  <c r="E7" i="5" s="1"/>
  <c r="E35" i="5" s="1"/>
  <c r="E10" i="5"/>
  <c r="E14" i="5" s="1"/>
  <c r="E11" i="5"/>
  <c r="E12" i="5"/>
  <c r="E13" i="5"/>
  <c r="E17" i="5"/>
  <c r="E33" i="5" s="1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B33" i="5"/>
  <c r="C33" i="5"/>
  <c r="D33" i="5"/>
  <c r="F33" i="5"/>
  <c r="G33" i="5"/>
  <c r="H33" i="5"/>
  <c r="J33" i="5"/>
  <c r="K33" i="5"/>
  <c r="L33" i="5"/>
  <c r="N33" i="5"/>
  <c r="O33" i="5"/>
  <c r="P33" i="5"/>
  <c r="B14" i="5"/>
  <c r="C14" i="5"/>
  <c r="D14" i="5"/>
  <c r="F14" i="5"/>
  <c r="G14" i="5"/>
  <c r="H14" i="5"/>
  <c r="J14" i="5"/>
  <c r="K14" i="5"/>
  <c r="L14" i="5"/>
  <c r="N14" i="5"/>
  <c r="O14" i="5"/>
  <c r="P14" i="5"/>
  <c r="B7" i="5"/>
  <c r="B35" i="5" s="1"/>
  <c r="C7" i="5"/>
  <c r="C35" i="5" s="1"/>
  <c r="D7" i="5"/>
  <c r="D35" i="5" s="1"/>
  <c r="F7" i="5"/>
  <c r="F35" i="5" s="1"/>
  <c r="G7" i="5"/>
  <c r="G35" i="5" s="1"/>
  <c r="H7" i="5"/>
  <c r="H35" i="5" s="1"/>
  <c r="J7" i="5"/>
  <c r="J35" i="5" s="1"/>
  <c r="K7" i="5"/>
  <c r="K35" i="5" s="1"/>
  <c r="L7" i="5"/>
  <c r="L35" i="5" s="1"/>
  <c r="N7" i="5"/>
  <c r="N35" i="5" s="1"/>
  <c r="O7" i="5"/>
  <c r="O35" i="5" s="1"/>
  <c r="P7" i="5"/>
  <c r="P35" i="5" s="1"/>
  <c r="R33" i="5" l="1"/>
  <c r="R14" i="5"/>
  <c r="M35" i="5"/>
  <c r="I35" i="5"/>
  <c r="R5" i="5"/>
  <c r="R7" i="5" s="1"/>
  <c r="R35" i="5" s="1"/>
  <c r="Q33" i="5"/>
  <c r="Q14" i="5"/>
  <c r="Q35" i="5" s="1"/>
  <c r="A2" i="5" l="1"/>
</calcChain>
</file>

<file path=xl/sharedStrings.xml><?xml version="1.0" encoding="utf-8"?>
<sst xmlns="http://schemas.openxmlformats.org/spreadsheetml/2006/main" count="84" uniqueCount="77">
  <si>
    <t>中大型</t>
    <phoneticPr fontId="9" type="noConversion"/>
  </si>
  <si>
    <t>中型</t>
    <phoneticPr fontId="9" type="noConversion"/>
  </si>
  <si>
    <t>帕萨特</t>
  </si>
  <si>
    <t>迈腾</t>
  </si>
  <si>
    <t>奥迪A6L</t>
  </si>
  <si>
    <t>索纳塔八</t>
  </si>
  <si>
    <t>宝马5系</t>
  </si>
  <si>
    <t>奔驰E级</t>
  </si>
  <si>
    <t>SUV</t>
    <phoneticPr fontId="9" type="noConversion"/>
  </si>
  <si>
    <t>哈弗H6</t>
  </si>
  <si>
    <t>途观</t>
  </si>
  <si>
    <t>ix35</t>
  </si>
  <si>
    <t>逍客</t>
  </si>
  <si>
    <t>哈弗M3</t>
  </si>
  <si>
    <t>翼虎</t>
  </si>
  <si>
    <t>比亚迪S6</t>
  </si>
  <si>
    <t>奥迪Q5</t>
  </si>
  <si>
    <t>汉兰达</t>
  </si>
  <si>
    <t>CS35</t>
  </si>
  <si>
    <t>翼搏</t>
  </si>
  <si>
    <t>智跑</t>
  </si>
  <si>
    <t>新胜达-进口</t>
  </si>
  <si>
    <t>奔腾X80</t>
  </si>
  <si>
    <t>昂科拉</t>
  </si>
  <si>
    <t>瑞虎</t>
  </si>
  <si>
    <t>小计</t>
    <phoneticPr fontId="9" type="noConversion"/>
  </si>
  <si>
    <t>小计</t>
    <phoneticPr fontId="9" type="noConversion"/>
  </si>
  <si>
    <t>一月</t>
    <phoneticPr fontId="9" type="noConversion"/>
  </si>
  <si>
    <t>二月</t>
  </si>
  <si>
    <t>三月</t>
  </si>
  <si>
    <t>四月</t>
    <phoneticPr fontId="9" type="noConversion"/>
  </si>
  <si>
    <t>五月</t>
  </si>
  <si>
    <t>六月</t>
  </si>
  <si>
    <t>七月</t>
    <phoneticPr fontId="9" type="noConversion"/>
  </si>
  <si>
    <t>八月</t>
  </si>
  <si>
    <t>九月</t>
  </si>
  <si>
    <t>十月</t>
    <phoneticPr fontId="9" type="noConversion"/>
  </si>
  <si>
    <t>十一月</t>
  </si>
  <si>
    <t>十二月</t>
    <phoneticPr fontId="9" type="noConversion"/>
  </si>
  <si>
    <t>总计</t>
    <phoneticPr fontId="9" type="noConversion"/>
  </si>
  <si>
    <t>第一季度</t>
    <phoneticPr fontId="9" type="noConversion"/>
  </si>
  <si>
    <t>第二季度</t>
    <phoneticPr fontId="9" type="noConversion"/>
  </si>
  <si>
    <t>第三季度</t>
    <phoneticPr fontId="9" type="noConversion"/>
  </si>
  <si>
    <t>第四季度</t>
    <phoneticPr fontId="9" type="noConversion"/>
  </si>
  <si>
    <t>总计</t>
    <phoneticPr fontId="9" type="noConversion"/>
  </si>
  <si>
    <t>地区</t>
    <phoneticPr fontId="16" type="noConversion"/>
  </si>
  <si>
    <t>一月</t>
    <phoneticPr fontId="16" type="noConversion"/>
  </si>
  <si>
    <t>小计</t>
    <phoneticPr fontId="16" type="noConversion"/>
  </si>
  <si>
    <t>华北</t>
    <phoneticPr fontId="16" type="noConversion"/>
  </si>
  <si>
    <t>东北</t>
    <phoneticPr fontId="16" type="noConversion"/>
  </si>
  <si>
    <t>华东</t>
    <phoneticPr fontId="16" type="noConversion"/>
  </si>
  <si>
    <t>中南</t>
    <phoneticPr fontId="16" type="noConversion"/>
  </si>
  <si>
    <t>西南</t>
    <phoneticPr fontId="16" type="noConversion"/>
  </si>
  <si>
    <t>西北</t>
    <phoneticPr fontId="16" type="noConversion"/>
  </si>
  <si>
    <t>四月</t>
  </si>
  <si>
    <t>2014年第一季度销售表</t>
    <phoneticPr fontId="16" type="noConversion"/>
  </si>
  <si>
    <t xml:space="preserve">2013款奥迪A4L </t>
    <phoneticPr fontId="9" type="noConversion"/>
  </si>
  <si>
    <t>销售提成金</t>
    <phoneticPr fontId="9" type="noConversion"/>
  </si>
  <si>
    <t>30TFSI手动舒适型</t>
    <phoneticPr fontId="9" type="noConversion"/>
  </si>
  <si>
    <t>月份</t>
    <phoneticPr fontId="9" type="noConversion"/>
  </si>
  <si>
    <t>销量</t>
    <phoneticPr fontId="9" type="noConversion"/>
  </si>
  <si>
    <t>售价</t>
    <phoneticPr fontId="9" type="noConversion"/>
  </si>
  <si>
    <t>金额</t>
    <phoneticPr fontId="9" type="noConversion"/>
  </si>
  <si>
    <t>30TFSI自动舒适型</t>
  </si>
  <si>
    <t>35TFSI自动标准型</t>
  </si>
  <si>
    <t>35TFSI自动舒适型</t>
  </si>
  <si>
    <t>40TFSI quattro 个性运动型</t>
  </si>
  <si>
    <t>35TFSI自动技术型</t>
  </si>
  <si>
    <t>35TFSI自动豪华型</t>
  </si>
  <si>
    <t>40TFSI quattro 运动型</t>
  </si>
  <si>
    <t xml:space="preserve"> 30TFSI手动舒适型</t>
  </si>
  <si>
    <t>综合油耗(L/100km)</t>
    <phoneticPr fontId="9" type="noConversion"/>
  </si>
  <si>
    <t>最高车速(km/h)</t>
  </si>
  <si>
    <t xml:space="preserve"> 30TFSI自动舒适型</t>
  </si>
  <si>
    <t xml:space="preserve"> 35TFSI自动舒适型</t>
  </si>
  <si>
    <t xml:space="preserve"> 35TFSI自动标准型</t>
  </si>
  <si>
    <t>总计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</si>
</sst>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.0%"/>
    <numFmt numFmtId="180" formatCode="_ * #,##0_ ;_ * \-#,##0_ ;_ * &quot;-&quot;??_ ;_ @_ "/>
    <numFmt numFmtId="181" formatCode="_-#,##0_-;\(#,##0\);_-\ \ &quot;-&quot;_-;_-@_-"/>
    <numFmt numFmtId="182" formatCode="_-#,##0.00_-;\(#,##0.00\);_-\ \ &quot;-&quot;_-;_-@_-"/>
    <numFmt numFmtId="183" formatCode="mmm/dd/yyyy;_-\ &quot;N/A&quot;_-;_-\ &quot;-&quot;_-"/>
    <numFmt numFmtId="184" formatCode="mmm/yyyy;_-\ &quot;N/A&quot;_-;_-\ &quot;-&quot;_-"/>
    <numFmt numFmtId="185" formatCode="_-#,##0%_-;\(#,##0%\);_-\ &quot;-&quot;_-"/>
    <numFmt numFmtId="186" formatCode="_-#,###,_-;\(#,###,\);_-\ \ &quot;-&quot;_-;_-@_-"/>
    <numFmt numFmtId="187" formatCode="_-#,###.00,_-;\(#,###.00,\);_-\ \ &quot;-&quot;_-;_-@_-"/>
    <numFmt numFmtId="188" formatCode="_-#0&quot;.&quot;0,_-;\(#0&quot;.&quot;0,\);_-\ \ &quot;-&quot;_-;_-@_-"/>
    <numFmt numFmtId="189" formatCode="_-#0&quot;.&quot;0000_-;\(#0&quot;.&quot;0000\);_-\ \ &quot;-&quot;_-;_-@_-"/>
    <numFmt numFmtId="190" formatCode="_([$€-2]* #,##0.00_);_([$€-2]* \(#,##0.00\);_([$€-2]* &quot;-&quot;??_)"/>
    <numFmt numFmtId="191" formatCode="&quot;$&quot;#,##0.00_);\(&quot;$&quot;#,##0.00\)"/>
    <numFmt numFmtId="192" formatCode="_(* #,##0_);_(* \(#,##0\);_(* &quot;-&quot;_);_(@_)"/>
  </numFmts>
  <fonts count="5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7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华文中宋"/>
      <family val="3"/>
      <charset val="134"/>
    </font>
    <font>
      <sz val="10"/>
      <color indexed="12"/>
      <name val="华文中宋"/>
      <family val="3"/>
      <charset val="134"/>
    </font>
    <font>
      <sz val="12"/>
      <name val="Calibri"/>
      <family val="2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b/>
      <sz val="12"/>
      <name val="华文中宋"/>
      <family val="3"/>
      <charset val="134"/>
    </font>
    <font>
      <sz val="16"/>
      <name val="华文中宋"/>
      <family val="3"/>
      <charset val="134"/>
    </font>
    <font>
      <sz val="14"/>
      <color theme="1"/>
      <name val="华文中宋"/>
      <family val="3"/>
      <charset val="134"/>
    </font>
    <font>
      <b/>
      <sz val="12"/>
      <name val="Calibri"/>
      <family val="2"/>
    </font>
    <font>
      <sz val="11"/>
      <color theme="1"/>
      <name val="华文中宋"/>
      <family val="3"/>
      <charset val="134"/>
    </font>
    <font>
      <sz val="12"/>
      <name val="Times New Roman"/>
      <family val="1"/>
    </font>
    <font>
      <sz val="10"/>
      <name val="MS Sans Serif"/>
      <family val="2"/>
    </font>
    <font>
      <sz val="9"/>
      <name val="Arial"/>
      <family val="2"/>
    </font>
    <font>
      <b/>
      <sz val="14"/>
      <name val="宋体"/>
      <family val="3"/>
      <charset val="134"/>
    </font>
    <font>
      <u val="doubleAccounting"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0" fontId="1" fillId="0" borderId="0"/>
    <xf numFmtId="17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3" borderId="1"/>
    <xf numFmtId="177" fontId="3" fillId="0" borderId="0" applyFont="0" applyFill="0" applyBorder="0" applyAlignment="0" applyProtection="0"/>
    <xf numFmtId="0" fontId="14" fillId="0" borderId="0">
      <alignment vertical="center"/>
    </xf>
    <xf numFmtId="0" fontId="15" fillId="5" borderId="11" applyFont="0" applyAlignment="0">
      <alignment horizontal="center" vertical="center"/>
    </xf>
    <xf numFmtId="43" fontId="10" fillId="0" borderId="0" applyFont="0" applyFill="0" applyBorder="0" applyAlignment="0" applyProtection="0">
      <alignment vertical="center"/>
    </xf>
    <xf numFmtId="0" fontId="14" fillId="0" borderId="11" applyNumberFormat="0" applyFill="0" applyAlignment="0">
      <alignment vertical="center"/>
    </xf>
    <xf numFmtId="49" fontId="17" fillId="0" borderId="0" applyProtection="0">
      <alignment horizontal="left"/>
    </xf>
    <xf numFmtId="181" fontId="17" fillId="0" borderId="0" applyFill="0" applyBorder="0" applyProtection="0">
      <alignment horizontal="right"/>
    </xf>
    <xf numFmtId="182" fontId="17" fillId="0" borderId="0" applyFill="0" applyBorder="0" applyProtection="0">
      <alignment horizontal="right"/>
    </xf>
    <xf numFmtId="183" fontId="18" fillId="0" borderId="0" applyFill="0" applyBorder="0" applyProtection="0">
      <alignment horizontal="center"/>
    </xf>
    <xf numFmtId="184" fontId="18" fillId="0" borderId="0" applyFill="0" applyBorder="0" applyProtection="0">
      <alignment horizontal="center"/>
    </xf>
    <xf numFmtId="185" fontId="19" fillId="0" borderId="0" applyFill="0" applyBorder="0" applyProtection="0">
      <alignment horizontal="right"/>
    </xf>
    <xf numFmtId="186" fontId="17" fillId="0" borderId="0" applyFill="0" applyBorder="0" applyProtection="0">
      <alignment horizontal="right"/>
    </xf>
    <xf numFmtId="187" fontId="17" fillId="0" borderId="0" applyFill="0" applyBorder="0" applyProtection="0">
      <alignment horizontal="right"/>
    </xf>
    <xf numFmtId="188" fontId="17" fillId="0" borderId="0" applyFill="0" applyBorder="0" applyProtection="0">
      <alignment horizontal="right"/>
    </xf>
    <xf numFmtId="189" fontId="17" fillId="0" borderId="0" applyFill="0" applyBorder="0" applyProtection="0">
      <alignment horizontal="right"/>
    </xf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6" borderId="7" applyNumberFormat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23" fillId="10" borderId="0" applyNumberFormat="0" applyFont="0" applyBorder="0" applyAlignment="0" applyProtection="0">
      <alignment vertical="center"/>
    </xf>
    <xf numFmtId="190" fontId="17" fillId="0" borderId="0" applyFont="0" applyFill="0" applyBorder="0" applyAlignment="0" applyProtection="0"/>
    <xf numFmtId="0" fontId="24" fillId="0" borderId="0" applyNumberFormat="0" applyFill="0" applyBorder="0" applyProtection="0">
      <alignment horizontal="left" vertical="center"/>
    </xf>
    <xf numFmtId="0" fontId="25" fillId="0" borderId="0" applyNumberFormat="0" applyFill="0" applyBorder="0" applyAlignment="0" applyProtection="0">
      <alignment vertical="center"/>
    </xf>
    <xf numFmtId="190" fontId="26" fillId="0" borderId="0"/>
    <xf numFmtId="190" fontId="27" fillId="0" borderId="0">
      <alignment vertical="center"/>
    </xf>
    <xf numFmtId="0" fontId="1" fillId="0" borderId="0"/>
    <xf numFmtId="190" fontId="17" fillId="0" borderId="0">
      <protection locked="0"/>
    </xf>
    <xf numFmtId="190" fontId="1" fillId="0" borderId="0">
      <protection locked="0"/>
    </xf>
    <xf numFmtId="190" fontId="27" fillId="0" borderId="0">
      <alignment vertical="center"/>
    </xf>
    <xf numFmtId="0" fontId="20" fillId="0" borderId="0"/>
    <xf numFmtId="190" fontId="1" fillId="0" borderId="0">
      <protection locked="0"/>
    </xf>
    <xf numFmtId="0" fontId="28" fillId="0" borderId="0"/>
    <xf numFmtId="9" fontId="1" fillId="0" borderId="0" applyFont="0" applyFill="0" applyBorder="0" applyAlignment="0" applyProtection="0"/>
    <xf numFmtId="191" fontId="29" fillId="11" borderId="12" applyProtection="0">
      <alignment vertical="center"/>
    </xf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6" applyNumberFormat="0" applyFill="0" applyAlignment="0" applyProtection="0"/>
    <xf numFmtId="0" fontId="32" fillId="0" borderId="13" applyNumberFormat="0" applyFill="0" applyAlignment="0" applyProtection="0"/>
    <xf numFmtId="0" fontId="33" fillId="0" borderId="0" applyNumberFormat="0" applyFill="0" applyAlignment="0" applyProtection="0"/>
    <xf numFmtId="0" fontId="34" fillId="0" borderId="0" applyNumberFormat="0" applyFill="0" applyBorder="0" applyProtection="0">
      <alignment vertical="center"/>
    </xf>
    <xf numFmtId="0" fontId="35" fillId="12" borderId="0" applyNumberFormat="0" applyAlignment="0" applyProtection="0"/>
    <xf numFmtId="0" fontId="36" fillId="0" borderId="0" applyNumberFormat="0" applyFill="0" applyBorder="0" applyAlignment="0" applyProtection="0"/>
    <xf numFmtId="0" fontId="37" fillId="10" borderId="14" applyNumberFormat="0" applyAlignment="0" applyProtection="0"/>
    <xf numFmtId="0" fontId="38" fillId="12" borderId="0" applyNumberFormat="0" applyBorder="0" applyProtection="0">
      <alignment horizontal="left" vertical="center" indent="1"/>
    </xf>
    <xf numFmtId="0" fontId="10" fillId="0" borderId="0"/>
    <xf numFmtId="0" fontId="14" fillId="0" borderId="0">
      <alignment vertical="center"/>
    </xf>
    <xf numFmtId="190" fontId="1" fillId="0" borderId="0">
      <protection locked="0"/>
    </xf>
    <xf numFmtId="0" fontId="39" fillId="0" borderId="0"/>
    <xf numFmtId="0" fontId="30" fillId="0" borderId="0"/>
    <xf numFmtId="0" fontId="40" fillId="0" borderId="0" applyNumberFormat="0" applyFill="0" applyBorder="0" applyProtection="0">
      <alignment vertical="center"/>
    </xf>
    <xf numFmtId="0" fontId="15" fillId="4" borderId="11" applyNumberFormat="0" applyFont="0" applyAlignment="0">
      <alignment horizontal="center" vertical="center"/>
    </xf>
    <xf numFmtId="0" fontId="15" fillId="0" borderId="0">
      <alignment vertical="center"/>
    </xf>
    <xf numFmtId="177" fontId="1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8" fontId="10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8" fontId="30" fillId="0" borderId="0" applyFont="0" applyFill="0" applyBorder="0" applyAlignment="0" applyProtection="0"/>
    <xf numFmtId="0" fontId="21" fillId="7" borderId="0" applyNumberFormat="0" applyBorder="0" applyAlignment="0" applyProtection="0"/>
    <xf numFmtId="180" fontId="13" fillId="0" borderId="0" applyAlignment="0">
      <alignment vertical="center"/>
    </xf>
    <xf numFmtId="192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0" fontId="48" fillId="0" borderId="0"/>
    <xf numFmtId="176" fontId="49" fillId="0" borderId="0" applyFont="0" applyFill="0" applyBorder="0" applyAlignment="0" applyProtection="0"/>
    <xf numFmtId="0" fontId="48" fillId="0" borderId="0"/>
    <xf numFmtId="0" fontId="47" fillId="5" borderId="0" applyNumberFormat="0" applyFont="0" applyBorder="0" applyAlignment="0" applyProtection="0"/>
    <xf numFmtId="0" fontId="50" fillId="0" borderId="0">
      <alignment vertical="center"/>
    </xf>
    <xf numFmtId="43" fontId="50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0" fontId="4" fillId="0" borderId="2" xfId="6" applyFont="1" applyFill="1" applyBorder="1"/>
    <xf numFmtId="0" fontId="4" fillId="0" borderId="2" xfId="4" applyFont="1" applyFill="1" applyBorder="1"/>
    <xf numFmtId="0" fontId="2" fillId="0" borderId="2" xfId="2" applyFont="1" applyFill="1" applyBorder="1"/>
    <xf numFmtId="0" fontId="4" fillId="0" borderId="2" xfId="6" applyFont="1" applyBorder="1"/>
    <xf numFmtId="0" fontId="11" fillId="0" borderId="2" xfId="6" applyFont="1" applyBorder="1"/>
    <xf numFmtId="0" fontId="12" fillId="0" borderId="2" xfId="10" applyNumberFormat="1" applyFont="1" applyFill="1" applyBorder="1" applyAlignment="1">
      <alignment horizontal="left"/>
    </xf>
    <xf numFmtId="0" fontId="11" fillId="0" borderId="2" xfId="10" applyNumberFormat="1" applyFont="1" applyFill="1" applyBorder="1" applyAlignment="1"/>
    <xf numFmtId="0" fontId="11" fillId="0" borderId="2" xfId="6" applyNumberFormat="1" applyFont="1" applyFill="1" applyBorder="1" applyAlignment="1"/>
    <xf numFmtId="0" fontId="11" fillId="0" borderId="2" xfId="6" applyNumberFormat="1" applyFont="1" applyBorder="1"/>
    <xf numFmtId="0" fontId="11" fillId="0" borderId="2" xfId="10" applyNumberFormat="1" applyFont="1" applyFill="1" applyBorder="1" applyAlignment="1">
      <alignment horizontal="left"/>
    </xf>
    <xf numFmtId="0" fontId="11" fillId="0" borderId="2" xfId="3" applyNumberFormat="1" applyFont="1" applyFill="1" applyBorder="1" applyAlignment="1">
      <alignment horizontal="left" indent="1"/>
    </xf>
    <xf numFmtId="0" fontId="8" fillId="0" borderId="2" xfId="10" applyNumberFormat="1" applyFont="1" applyFill="1" applyBorder="1" applyAlignment="1">
      <alignment horizontal="left"/>
    </xf>
    <xf numFmtId="179" fontId="4" fillId="0" borderId="4" xfId="6" applyNumberFormat="1" applyFont="1" applyFill="1" applyBorder="1"/>
    <xf numFmtId="177" fontId="4" fillId="0" borderId="4" xfId="10" applyFont="1" applyFill="1" applyBorder="1" applyAlignment="1"/>
    <xf numFmtId="0" fontId="4" fillId="0" borderId="4" xfId="4" applyFont="1" applyFill="1" applyBorder="1" applyAlignment="1"/>
    <xf numFmtId="179" fontId="4" fillId="0" borderId="4" xfId="10" applyNumberFormat="1" applyFont="1" applyFill="1" applyBorder="1" applyAlignment="1"/>
    <xf numFmtId="0" fontId="2" fillId="0" borderId="4" xfId="2" applyFont="1" applyFill="1" applyBorder="1"/>
    <xf numFmtId="177" fontId="11" fillId="0" borderId="3" xfId="10" applyFont="1" applyFill="1" applyBorder="1" applyAlignment="1">
      <alignment horizontal="right"/>
    </xf>
    <xf numFmtId="0" fontId="11" fillId="2" borderId="3" xfId="4" applyFont="1" applyFill="1" applyBorder="1" applyAlignment="1">
      <alignment horizontal="right"/>
    </xf>
    <xf numFmtId="0" fontId="11" fillId="5" borderId="3" xfId="2" applyFont="1" applyFill="1" applyBorder="1" applyAlignment="1">
      <alignment horizontal="right"/>
    </xf>
    <xf numFmtId="0" fontId="11" fillId="0" borderId="4" xfId="6" applyFont="1" applyFill="1" applyBorder="1" applyAlignment="1"/>
    <xf numFmtId="0" fontId="4" fillId="0" borderId="9" xfId="6" applyFont="1" applyFill="1" applyBorder="1"/>
    <xf numFmtId="41" fontId="13" fillId="5" borderId="1" xfId="5" applyNumberFormat="1" applyFont="1" applyFill="1" applyBorder="1" applyAlignment="1"/>
    <xf numFmtId="0" fontId="11" fillId="0" borderId="2" xfId="1" applyNumberFormat="1" applyFont="1" applyFill="1" applyBorder="1" applyAlignment="1">
      <alignment horizontal="left" indent="1"/>
    </xf>
    <xf numFmtId="0" fontId="15" fillId="0" borderId="0" xfId="11" applyFont="1">
      <alignment vertical="center"/>
    </xf>
    <xf numFmtId="0" fontId="15" fillId="0" borderId="0" xfId="11" applyFont="1" applyFill="1" applyAlignment="1">
      <alignment vertical="center"/>
    </xf>
    <xf numFmtId="0" fontId="14" fillId="0" borderId="0" xfId="11">
      <alignment vertical="center"/>
    </xf>
    <xf numFmtId="49" fontId="17" fillId="0" borderId="0" xfId="15">
      <alignment horizontal="left"/>
    </xf>
    <xf numFmtId="0" fontId="44" fillId="0" borderId="0" xfId="11" applyFont="1" applyFill="1" applyAlignment="1">
      <alignment vertical="center"/>
    </xf>
    <xf numFmtId="0" fontId="45" fillId="0" borderId="0" xfId="11" applyNumberFormat="1" applyFont="1" applyFill="1" applyBorder="1" applyAlignment="1">
      <alignment horizontal="center" vertical="center"/>
    </xf>
    <xf numFmtId="0" fontId="45" fillId="0" borderId="0" xfId="14" applyFont="1" applyFill="1" applyBorder="1" applyAlignment="1">
      <alignment horizontal="center" vertical="center"/>
    </xf>
    <xf numFmtId="0" fontId="43" fillId="4" borderId="15" xfId="11" applyNumberFormat="1" applyFont="1" applyFill="1" applyBorder="1" applyAlignment="1">
      <alignment horizontal="center" vertical="center"/>
    </xf>
    <xf numFmtId="0" fontId="43" fillId="4" borderId="15" xfId="12" applyNumberFormat="1" applyFont="1" applyFill="1" applyBorder="1" applyAlignment="1">
      <alignment horizontal="center" vertical="center"/>
    </xf>
    <xf numFmtId="0" fontId="45" fillId="0" borderId="16" xfId="14" applyFont="1" applyFill="1" applyBorder="1" applyAlignment="1">
      <alignment horizontal="center" vertical="center"/>
    </xf>
    <xf numFmtId="0" fontId="45" fillId="0" borderId="17" xfId="14" applyFont="1" applyFill="1" applyBorder="1" applyAlignment="1">
      <alignment horizontal="center" vertical="center"/>
    </xf>
    <xf numFmtId="0" fontId="47" fillId="0" borderId="0" xfId="0" applyFont="1"/>
    <xf numFmtId="0" fontId="51" fillId="0" borderId="10" xfId="6" applyNumberFormat="1" applyFont="1" applyFill="1" applyBorder="1" applyAlignment="1"/>
    <xf numFmtId="180" fontId="4" fillId="0" borderId="2" xfId="5" applyNumberFormat="1" applyFont="1" applyFill="1" applyBorder="1" applyAlignment="1"/>
    <xf numFmtId="180" fontId="13" fillId="0" borderId="0" xfId="11" applyNumberFormat="1" applyFont="1" applyFill="1" applyBorder="1" applyAlignment="1"/>
    <xf numFmtId="180" fontId="13" fillId="0" borderId="16" xfId="11" applyNumberFormat="1" applyFont="1" applyFill="1" applyBorder="1" applyAlignment="1"/>
    <xf numFmtId="43" fontId="46" fillId="0" borderId="18" xfId="13" applyFont="1" applyBorder="1" applyAlignment="1"/>
    <xf numFmtId="180" fontId="46" fillId="0" borderId="18" xfId="13" applyNumberFormat="1" applyFont="1" applyFill="1" applyBorder="1" applyAlignment="1"/>
    <xf numFmtId="180" fontId="46" fillId="0" borderId="18" xfId="11" applyNumberFormat="1" applyFont="1" applyFill="1" applyBorder="1" applyAlignment="1"/>
    <xf numFmtId="180" fontId="4" fillId="4" borderId="2" xfId="5" applyNumberFormat="1" applyFont="1" applyFill="1" applyBorder="1" applyAlignment="1"/>
    <xf numFmtId="180" fontId="4" fillId="5" borderId="2" xfId="5" applyNumberFormat="1" applyFont="1" applyFill="1" applyBorder="1" applyAlignment="1"/>
    <xf numFmtId="180" fontId="4" fillId="4" borderId="5" xfId="5" applyNumberFormat="1" applyFont="1" applyFill="1" applyBorder="1" applyAlignment="1"/>
    <xf numFmtId="180" fontId="4" fillId="2" borderId="5" xfId="5" applyNumberFormat="1" applyFont="1" applyFill="1" applyBorder="1" applyAlignment="1"/>
    <xf numFmtId="180" fontId="4" fillId="5" borderId="5" xfId="5" applyNumberFormat="1" applyFont="1" applyFill="1" applyBorder="1" applyAlignment="1"/>
    <xf numFmtId="180" fontId="4" fillId="0" borderId="8" xfId="5" applyNumberFormat="1" applyFont="1" applyFill="1" applyBorder="1" applyAlignment="1"/>
    <xf numFmtId="180" fontId="4" fillId="4" borderId="8" xfId="5" applyNumberFormat="1" applyFont="1" applyFill="1" applyBorder="1" applyAlignment="1"/>
    <xf numFmtId="180" fontId="4" fillId="2" borderId="8" xfId="5" applyNumberFormat="1" applyFont="1" applyFill="1" applyBorder="1" applyAlignment="1"/>
    <xf numFmtId="180" fontId="2" fillId="5" borderId="8" xfId="5" applyNumberFormat="1" applyFont="1" applyFill="1" applyBorder="1" applyAlignment="1"/>
    <xf numFmtId="180" fontId="4" fillId="0" borderId="4" xfId="5" applyNumberFormat="1" applyFont="1" applyFill="1" applyBorder="1" applyAlignment="1"/>
    <xf numFmtId="180" fontId="2" fillId="0" borderId="4" xfId="5" applyNumberFormat="1" applyFont="1" applyFill="1" applyBorder="1" applyAlignment="1"/>
    <xf numFmtId="180" fontId="2" fillId="0" borderId="2" xfId="5" applyNumberFormat="1" applyFont="1" applyFill="1" applyBorder="1" applyAlignment="1"/>
    <xf numFmtId="180" fontId="4" fillId="2" borderId="2" xfId="5" applyNumberFormat="1" applyFont="1" applyFill="1" applyBorder="1" applyAlignment="1"/>
    <xf numFmtId="0" fontId="20" fillId="0" borderId="0" xfId="0" applyFont="1"/>
    <xf numFmtId="0" fontId="0" fillId="0" borderId="19" xfId="0" applyBorder="1"/>
    <xf numFmtId="0" fontId="0" fillId="0" borderId="20" xfId="0" applyBorder="1"/>
    <xf numFmtId="0" fontId="47" fillId="0" borderId="20" xfId="0" applyFont="1" applyBorder="1"/>
    <xf numFmtId="0" fontId="47" fillId="0" borderId="21" xfId="0" applyFont="1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47" fillId="0" borderId="22" xfId="0" applyFont="1" applyBorder="1"/>
    <xf numFmtId="0" fontId="47" fillId="0" borderId="24" xfId="0" applyFont="1" applyBorder="1"/>
    <xf numFmtId="0" fontId="0" fillId="0" borderId="25" xfId="0" applyBorder="1"/>
    <xf numFmtId="180" fontId="13" fillId="0" borderId="0" xfId="13" applyNumberFormat="1" applyFont="1" applyFill="1" applyBorder="1" applyAlignment="1"/>
    <xf numFmtId="180" fontId="13" fillId="0" borderId="16" xfId="13" applyNumberFormat="1" applyFont="1" applyFill="1" applyBorder="1" applyAlignment="1"/>
    <xf numFmtId="0" fontId="20" fillId="0" borderId="0" xfId="0" applyFont="1" applyFill="1"/>
    <xf numFmtId="0" fontId="20" fillId="0" borderId="0" xfId="0" applyFont="1" applyFill="1" applyBorder="1"/>
    <xf numFmtId="0" fontId="20" fillId="0" borderId="23" xfId="0" applyFont="1" applyFill="1" applyBorder="1"/>
    <xf numFmtId="0" fontId="20" fillId="0" borderId="25" xfId="0" applyFont="1" applyFill="1" applyBorder="1"/>
    <xf numFmtId="0" fontId="20" fillId="0" borderId="26" xfId="0" applyFont="1" applyFill="1" applyBorder="1"/>
    <xf numFmtId="3" fontId="4" fillId="0" borderId="2" xfId="5" applyNumberFormat="1" applyFont="1" applyFill="1" applyBorder="1" applyAlignment="1"/>
    <xf numFmtId="3" fontId="4" fillId="0" borderId="8" xfId="5" applyNumberFormat="1" applyFont="1" applyFill="1" applyBorder="1" applyAlignment="1"/>
    <xf numFmtId="3" fontId="4" fillId="0" borderId="4" xfId="5" applyNumberFormat="1" applyFont="1" applyFill="1" applyBorder="1" applyAlignment="1"/>
    <xf numFmtId="3" fontId="2" fillId="0" borderId="2" xfId="5" applyNumberFormat="1" applyFont="1" applyFill="1" applyBorder="1" applyAlignment="1"/>
    <xf numFmtId="0" fontId="47" fillId="0" borderId="0" xfId="0" applyFont="1" applyAlignment="1">
      <alignment horizontal="right"/>
    </xf>
    <xf numFmtId="0" fontId="47" fillId="0" borderId="0" xfId="0" applyFont="1" applyAlignment="1">
      <alignment horizontal="center"/>
    </xf>
    <xf numFmtId="0" fontId="52" fillId="0" borderId="0" xfId="0" applyFont="1" applyFill="1"/>
    <xf numFmtId="0" fontId="52" fillId="0" borderId="0" xfId="0" applyFont="1"/>
  </cellXfs>
  <cellStyles count="79">
    <cellStyle name="@_text" xfId="15"/>
    <cellStyle name="{Comma [0]}" xfId="16"/>
    <cellStyle name="{Comma}" xfId="17"/>
    <cellStyle name="{Date}" xfId="18"/>
    <cellStyle name="{Month}" xfId="19"/>
    <cellStyle name="{Percent}" xfId="20"/>
    <cellStyle name="{Thousand [0]}" xfId="21"/>
    <cellStyle name="{Thousand}" xfId="22"/>
    <cellStyle name="{Z'0000(1 dec)}" xfId="23"/>
    <cellStyle name="{Z'0000(4 dec)}" xfId="24"/>
    <cellStyle name="40% - Accent5 2" xfId="25"/>
    <cellStyle name="60% - 强调文字颜色 5 2" xfId="26"/>
    <cellStyle name="Check Cell 2" xfId="27"/>
    <cellStyle name="ColLevel_1" xfId="2" builtinId="2" iLevel="0"/>
    <cellStyle name="ColLevel_2" xfId="4" builtinId="2" iLevel="1"/>
    <cellStyle name="Comma 2" xfId="7"/>
    <cellStyle name="Comma 2 2" xfId="28"/>
    <cellStyle name="Comma 3" xfId="29"/>
    <cellStyle name="Currency 2" xfId="10"/>
    <cellStyle name="Do Not Type" xfId="30"/>
    <cellStyle name="Euro" xfId="31"/>
    <cellStyle name="Input Custom" xfId="32"/>
    <cellStyle name="Instructions" xfId="33"/>
    <cellStyle name="MyBlue" xfId="9"/>
    <cellStyle name="Normal 10" xfId="34"/>
    <cellStyle name="Normal 13" xfId="35"/>
    <cellStyle name="Normal 2" xfId="6"/>
    <cellStyle name="Normal 2 2" xfId="36"/>
    <cellStyle name="Normal 2 3" xfId="37"/>
    <cellStyle name="Normal 2 4" xfId="38"/>
    <cellStyle name="Normal 3" xfId="39"/>
    <cellStyle name="Normal 4" xfId="40"/>
    <cellStyle name="Normal 9" xfId="41"/>
    <cellStyle name="Normal_tblDataInput" xfId="42"/>
    <cellStyle name="Percent 2" xfId="8"/>
    <cellStyle name="Percent 3" xfId="43"/>
    <cellStyle name="RowLevel_1" xfId="1" builtinId="1" iLevel="0"/>
    <cellStyle name="RowLevel_2" xfId="3" builtinId="1" iLevel="1"/>
    <cellStyle name="Table Totals" xfId="44"/>
    <cellStyle name="百分比 2" xfId="45"/>
    <cellStyle name="百分比 3" xfId="46"/>
    <cellStyle name="边框" xfId="14"/>
    <cellStyle name="标题 1 2" xfId="47"/>
    <cellStyle name="标题 1 3" xfId="48"/>
    <cellStyle name="标题 1 4" xfId="49"/>
    <cellStyle name="标题 2 2" xfId="50"/>
    <cellStyle name="标题 3 2" xfId="51"/>
    <cellStyle name="标题 4 2" xfId="52"/>
    <cellStyle name="标题 4 3" xfId="53"/>
    <cellStyle name="标题 5" xfId="54"/>
    <cellStyle name="常规" xfId="0" builtinId="0"/>
    <cellStyle name="常规 10" xfId="77"/>
    <cellStyle name="常规 2" xfId="11"/>
    <cellStyle name="常规 3" xfId="55"/>
    <cellStyle name="常规 4" xfId="56"/>
    <cellStyle name="常规 5" xfId="57"/>
    <cellStyle name="常规 6" xfId="58"/>
    <cellStyle name="常规 7" xfId="59"/>
    <cellStyle name="常规 8" xfId="60"/>
    <cellStyle name="常规 9" xfId="73"/>
    <cellStyle name="淡黄底纹" xfId="61"/>
    <cellStyle name="淡绿底纹" xfId="12"/>
    <cellStyle name="华文中宋字体" xfId="62"/>
    <cellStyle name="货币 2" xfId="63"/>
    <cellStyle name="貨幣[0]_P&amp;LLtha" xfId="74"/>
    <cellStyle name="解释性文本 2" xfId="64"/>
    <cellStyle name="解释性文本 3" xfId="65"/>
    <cellStyle name="刘伟底纹" xfId="76"/>
    <cellStyle name="千位分隔" xfId="5" builtinId="3"/>
    <cellStyle name="千位分隔 2" xfId="66"/>
    <cellStyle name="千位分隔 2 2" xfId="67"/>
    <cellStyle name="千位分隔 3" xfId="13"/>
    <cellStyle name="千位分隔 4" xfId="68"/>
    <cellStyle name="千位分隔 5" xfId="72"/>
    <cellStyle name="千位分隔 6" xfId="78"/>
    <cellStyle name="千位分隔[0] 2" xfId="71"/>
    <cellStyle name="强调文字颜色 1 2" xfId="69"/>
    <cellStyle name="数字" xfId="70"/>
    <cellStyle name="一般_P&amp;L_1s " xfId="75"/>
  </cellStyles>
  <dxfs count="0"/>
  <tableStyles count="0" defaultTableStyle="TableStyleMedium9" defaultPivotStyle="PivotStyleLight16"/>
  <colors>
    <mruColors>
      <color rgb="FFCCFFCC"/>
      <color rgb="FF00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销售图!$A$1</c:f>
          <c:strCache>
            <c:ptCount val="1"/>
            <c:pt idx="0">
              <c:v>2014年第一季度销售表</c:v>
            </c:pt>
          </c:strCache>
        </c:strRef>
      </c:tx>
      <c:layout>
        <c:manualLayout>
          <c:xMode val="edge"/>
          <c:yMode val="edge"/>
          <c:x val="4.5533149160064394E-2"/>
          <c:y val="2.6890751557687366E-2"/>
        </c:manualLayout>
      </c:layout>
      <c:overlay val="0"/>
      <c:txPr>
        <a:bodyPr/>
        <a:lstStyle/>
        <a:p>
          <a:pPr>
            <a:defRPr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defRPr>
          </a:pPr>
          <a:endParaRPr lang="zh-CN"/>
        </a:p>
      </c:txPr>
    </c:title>
    <c:autoTitleDeleted val="0"/>
    <c:view3D>
      <c:rotX val="30"/>
      <c:rotY val="317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销售图!$H$3</c:f>
              <c:strCache>
                <c:ptCount val="1"/>
                <c:pt idx="0">
                  <c:v>小计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3.412024810654464E-2"/>
                  <c:y val="2.268421929302026E-3"/>
                </c:manualLayout>
              </c:layout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3017033999034508E-4"/>
                  <c:y val="-0.14688137861331241"/>
                </c:manualLayout>
              </c:layout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5.9734449731650624E-2"/>
                  <c:y val="-0.28911616240037719"/>
                </c:manualLayout>
              </c:layout>
              <c:spPr/>
              <c:txPr>
                <a:bodyPr/>
                <a:lstStyle/>
                <a:p>
                  <a:pPr>
                    <a:defRPr sz="1200" b="0" cap="none" spc="0">
                      <a:ln w="18415" cmpd="sng">
                        <a:solidFill>
                          <a:srgbClr val="FFFFFF"/>
                        </a:solidFill>
                        <a:prstDash val="solid"/>
                      </a:ln>
                      <a:solidFill>
                        <a:srgbClr val="FFFFFF"/>
                      </a:solidFill>
                      <a:effectLst>
                        <a:outerShdw blurRad="63500" dir="3600000" algn="tl" rotWithShape="0">
                          <a:srgbClr val="000000">
                            <a:alpha val="70000"/>
                          </a:srgbClr>
                        </a:out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0544885135107725"/>
                  <c:y val="-0.14901675837283426"/>
                </c:manualLayout>
              </c:layout>
              <c:spPr/>
              <c:txPr>
                <a:bodyPr/>
                <a:lstStyle/>
                <a:p>
                  <a:pPr>
                    <a:defRPr sz="1200" b="0" cap="none" spc="0">
                      <a:ln w="18415" cmpd="sng">
                        <a:solidFill>
                          <a:srgbClr val="FFFFFF"/>
                        </a:solidFill>
                        <a:prstDash val="solid"/>
                      </a:ln>
                      <a:solidFill>
                        <a:schemeClr val="bg1"/>
                      </a:solidFill>
                      <a:effectLst>
                        <a:outerShdw blurRad="63500" dir="3600000" algn="tl" rotWithShape="0">
                          <a:srgbClr val="000000">
                            <a:alpha val="70000"/>
                          </a:srgbClr>
                        </a:out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6635592498387467E-2"/>
                  <c:y val="-3.7122294338685136E-2"/>
                </c:manualLayout>
              </c:layout>
              <c:spPr/>
              <c:txPr>
                <a:bodyPr/>
                <a:lstStyle/>
                <a:p>
                  <a:pPr>
                    <a:defRPr sz="1200" b="1" cap="none" spc="0">
                      <a:ln w="1905"/>
                      <a:gradFill>
                        <a:gsLst>
                          <a:gs pos="0">
                            <a:schemeClr val="accent6">
                              <a:shade val="20000"/>
                              <a:satMod val="200000"/>
                            </a:schemeClr>
                          </a:gs>
                          <a:gs pos="78000">
                            <a:schemeClr val="accent6">
                              <a:tint val="90000"/>
                              <a:shade val="89000"/>
                              <a:satMod val="220000"/>
                            </a:schemeClr>
                          </a:gs>
                          <a:gs pos="100000">
                            <a:schemeClr val="accent6">
                              <a:tint val="12000"/>
                              <a:satMod val="255000"/>
                            </a:schemeClr>
                          </a:gs>
                        </a:gsLst>
                        <a:lin ang="5400000"/>
                      </a:gradFill>
                      <a:effectLst>
                        <a:innerShdw blurRad="69850" dist="43180" dir="5400000">
                          <a:srgbClr val="000000">
                            <a:alpha val="65000"/>
                          </a:srgbClr>
                        </a:innerShdw>
                      </a:effectLst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销售图!$A$4:$A$9</c:f>
              <c:strCache>
                <c:ptCount val="6"/>
                <c:pt idx="0">
                  <c:v>华北</c:v>
                </c:pt>
                <c:pt idx="1">
                  <c:v>东北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销售图!$H$4:$H$9</c:f>
              <c:numCache>
                <c:formatCode>_ * #,##0_ ;_ * !-#,##0_ ;_ * "-"??_ ;_ @_ </c:formatCode>
                <c:ptCount val="6"/>
                <c:pt idx="0">
                  <c:v>5980.6</c:v>
                </c:pt>
                <c:pt idx="1">
                  <c:v>5439.3</c:v>
                </c:pt>
                <c:pt idx="2">
                  <c:v>7039.6</c:v>
                </c:pt>
                <c:pt idx="3">
                  <c:v>6902.1</c:v>
                </c:pt>
                <c:pt idx="4">
                  <c:v>7591.1</c:v>
                </c:pt>
                <c:pt idx="5">
                  <c:v>5674.1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6814118868835366"/>
          <c:y val="0.33395525548331362"/>
          <c:w val="7.4668711233352406E-2"/>
          <c:h val="0.46403273754908797"/>
        </c:manualLayout>
      </c:layout>
      <c:overlay val="0"/>
      <c:txPr>
        <a:bodyPr/>
        <a:lstStyle/>
        <a:p>
          <a:pPr>
            <a:defRPr>
              <a:latin typeface="华文中宋" pitchFamily="2" charset="-122"/>
              <a:ea typeface="华文中宋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4763</xdr:rowOff>
    </xdr:from>
    <xdr:to>
      <xdr:col>6</xdr:col>
      <xdr:colOff>0</xdr:colOff>
      <xdr:row>27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3"/>
  </sheetPr>
  <dimension ref="A1:R35"/>
  <sheetViews>
    <sheetView tabSelected="1" zoomScale="130" zoomScaleNormal="130" workbookViewId="0">
      <selection activeCell="B3" sqref="B3"/>
    </sheetView>
  </sheetViews>
  <sheetFormatPr defaultColWidth="9.125" defaultRowHeight="12.75" x14ac:dyDescent="0.2"/>
  <cols>
    <col min="1" max="1" width="17" style="4" bestFit="1" customWidth="1"/>
    <col min="2" max="7" width="18.375" style="4" bestFit="1" customWidth="1"/>
    <col min="8" max="8" width="17.25" style="4" bestFit="1" customWidth="1"/>
    <col min="9" max="9" width="18.375" style="4" bestFit="1" customWidth="1"/>
    <col min="10" max="11" width="17.125" style="4" bestFit="1" customWidth="1"/>
    <col min="12" max="14" width="18.25" style="4" bestFit="1" customWidth="1"/>
    <col min="15" max="16" width="17.125" style="4" bestFit="1" customWidth="1"/>
    <col min="17" max="17" width="18.25" style="4" bestFit="1" customWidth="1"/>
    <col min="18" max="18" width="19.25" style="4" bestFit="1" customWidth="1"/>
    <col min="19" max="16384" width="9.125" style="4"/>
  </cols>
  <sheetData>
    <row r="1" spans="1:18" ht="9.75" customHeight="1" thickBot="1" x14ac:dyDescent="0.3">
      <c r="A1" s="37"/>
      <c r="B1" s="1"/>
      <c r="C1" s="1"/>
      <c r="D1" s="1"/>
      <c r="E1" s="2"/>
      <c r="F1" s="1"/>
      <c r="G1" s="1"/>
      <c r="H1" s="1"/>
      <c r="I1" s="2"/>
      <c r="J1" s="1"/>
      <c r="K1" s="1"/>
      <c r="L1" s="1"/>
      <c r="M1" s="2"/>
      <c r="N1" s="1"/>
      <c r="O1" s="1"/>
      <c r="P1" s="1"/>
      <c r="Q1" s="2"/>
      <c r="R1" s="3"/>
    </row>
    <row r="2" spans="1:18" ht="16.5" thickBot="1" x14ac:dyDescent="0.3">
      <c r="A2" s="23">
        <f>R35</f>
        <v>123754664000</v>
      </c>
      <c r="B2" s="22"/>
      <c r="C2" s="1"/>
      <c r="D2" s="1"/>
      <c r="E2" s="2"/>
      <c r="F2" s="1"/>
      <c r="G2" s="1"/>
      <c r="H2" s="1"/>
      <c r="I2" s="2"/>
      <c r="J2" s="1"/>
      <c r="K2" s="1"/>
      <c r="L2" s="1"/>
      <c r="M2" s="2"/>
      <c r="N2" s="1"/>
      <c r="O2" s="1"/>
      <c r="P2" s="1"/>
      <c r="Q2" s="2"/>
      <c r="R2" s="3"/>
    </row>
    <row r="3" spans="1:18" s="5" customFormat="1" ht="13.5" thickBot="1" x14ac:dyDescent="0.25">
      <c r="A3" s="21"/>
      <c r="B3" s="18" t="s">
        <v>27</v>
      </c>
      <c r="C3" s="18" t="s">
        <v>28</v>
      </c>
      <c r="D3" s="18" t="s">
        <v>29</v>
      </c>
      <c r="E3" s="19" t="s">
        <v>40</v>
      </c>
      <c r="F3" s="18" t="s">
        <v>30</v>
      </c>
      <c r="G3" s="18" t="s">
        <v>31</v>
      </c>
      <c r="H3" s="18" t="s">
        <v>32</v>
      </c>
      <c r="I3" s="19" t="s">
        <v>41</v>
      </c>
      <c r="J3" s="18" t="s">
        <v>33</v>
      </c>
      <c r="K3" s="18" t="s">
        <v>34</v>
      </c>
      <c r="L3" s="18" t="s">
        <v>35</v>
      </c>
      <c r="M3" s="19" t="s">
        <v>42</v>
      </c>
      <c r="N3" s="18" t="s">
        <v>36</v>
      </c>
      <c r="O3" s="18" t="s">
        <v>37</v>
      </c>
      <c r="P3" s="18" t="s">
        <v>38</v>
      </c>
      <c r="Q3" s="19" t="s">
        <v>43</v>
      </c>
      <c r="R3" s="20" t="s">
        <v>39</v>
      </c>
    </row>
    <row r="4" spans="1:18" x14ac:dyDescent="0.2">
      <c r="A4" s="6" t="s">
        <v>1</v>
      </c>
      <c r="B4" s="13"/>
      <c r="C4" s="14"/>
      <c r="D4" s="14"/>
      <c r="E4" s="15"/>
      <c r="F4" s="16"/>
      <c r="G4" s="14"/>
      <c r="H4" s="14"/>
      <c r="I4" s="15"/>
      <c r="J4" s="16"/>
      <c r="K4" s="14"/>
      <c r="L4" s="14"/>
      <c r="M4" s="15"/>
      <c r="N4" s="16"/>
      <c r="O4" s="14"/>
      <c r="P4" s="14"/>
      <c r="Q4" s="15"/>
      <c r="R4" s="17"/>
    </row>
    <row r="5" spans="1:18" x14ac:dyDescent="0.2">
      <c r="A5" s="7" t="s">
        <v>2</v>
      </c>
      <c r="B5" s="75">
        <v>340491000</v>
      </c>
      <c r="C5" s="75">
        <v>259697000</v>
      </c>
      <c r="D5" s="75">
        <v>384833000</v>
      </c>
      <c r="E5" s="44">
        <f t="shared" ref="E5:E32" si="0">SUM(B5:D5)</f>
        <v>985021000</v>
      </c>
      <c r="F5" s="38">
        <v>798300000</v>
      </c>
      <c r="G5" s="38">
        <v>974237000</v>
      </c>
      <c r="H5" s="38">
        <v>83470000</v>
      </c>
      <c r="I5" s="44">
        <f>SUM(F5:H5)</f>
        <v>1856007000</v>
      </c>
      <c r="J5" s="38">
        <v>90151000</v>
      </c>
      <c r="K5" s="38">
        <v>94868000</v>
      </c>
      <c r="L5" s="38">
        <v>955420000</v>
      </c>
      <c r="M5" s="44">
        <f t="shared" ref="M5:M32" si="1">SUM(J5:L5)</f>
        <v>1140439000</v>
      </c>
      <c r="N5" s="38">
        <v>817056000</v>
      </c>
      <c r="O5" s="38">
        <v>82067000</v>
      </c>
      <c r="P5" s="38">
        <v>216727000</v>
      </c>
      <c r="Q5" s="44">
        <f t="shared" ref="Q5:Q32" si="2">SUM(N5:P5)</f>
        <v>1115850000</v>
      </c>
      <c r="R5" s="45">
        <f>SUM(Q5,M5,I5,E5)</f>
        <v>5097317000</v>
      </c>
    </row>
    <row r="6" spans="1:18" x14ac:dyDescent="0.2">
      <c r="A6" s="7" t="s">
        <v>3</v>
      </c>
      <c r="B6" s="75">
        <v>937033000</v>
      </c>
      <c r="C6" s="75">
        <v>771692000</v>
      </c>
      <c r="D6" s="75">
        <v>866755000</v>
      </c>
      <c r="E6" s="46">
        <f t="shared" si="0"/>
        <v>2575480000</v>
      </c>
      <c r="F6" s="38">
        <v>620418000</v>
      </c>
      <c r="G6" s="38">
        <v>496938000</v>
      </c>
      <c r="H6" s="38">
        <v>40267000</v>
      </c>
      <c r="I6" s="47">
        <f t="shared" ref="I6:I32" si="3">SUM(F6:H6)</f>
        <v>1157623000</v>
      </c>
      <c r="J6" s="38">
        <v>645726000</v>
      </c>
      <c r="K6" s="38">
        <v>169666000</v>
      </c>
      <c r="L6" s="38">
        <v>716347000</v>
      </c>
      <c r="M6" s="47">
        <f t="shared" si="1"/>
        <v>1531739000</v>
      </c>
      <c r="N6" s="38">
        <v>173387000</v>
      </c>
      <c r="O6" s="38">
        <v>319287000</v>
      </c>
      <c r="P6" s="38">
        <v>395591000</v>
      </c>
      <c r="Q6" s="47">
        <f t="shared" si="2"/>
        <v>888265000</v>
      </c>
      <c r="R6" s="48">
        <f>SUM(Q6,M6,I6,E6)</f>
        <v>6153107000</v>
      </c>
    </row>
    <row r="7" spans="1:18" ht="13.5" thickBot="1" x14ac:dyDescent="0.25">
      <c r="A7" s="7" t="s">
        <v>25</v>
      </c>
      <c r="B7" s="76">
        <f t="shared" ref="B7:P7" si="4">SUM(B5:B6)</f>
        <v>1277524000</v>
      </c>
      <c r="C7" s="76">
        <f t="shared" si="4"/>
        <v>1031389000</v>
      </c>
      <c r="D7" s="76">
        <f t="shared" si="4"/>
        <v>1251588000</v>
      </c>
      <c r="E7" s="50">
        <f>SUM(E5:E6)</f>
        <v>3560501000</v>
      </c>
      <c r="F7" s="49">
        <f t="shared" si="4"/>
        <v>1418718000</v>
      </c>
      <c r="G7" s="49">
        <f t="shared" si="4"/>
        <v>1471175000</v>
      </c>
      <c r="H7" s="49">
        <f t="shared" si="4"/>
        <v>123737000</v>
      </c>
      <c r="I7" s="51">
        <f>SUM(I5:I6)</f>
        <v>3013630000</v>
      </c>
      <c r="J7" s="49">
        <f t="shared" si="4"/>
        <v>735877000</v>
      </c>
      <c r="K7" s="49">
        <f t="shared" si="4"/>
        <v>264534000</v>
      </c>
      <c r="L7" s="49">
        <f t="shared" si="4"/>
        <v>1671767000</v>
      </c>
      <c r="M7" s="51">
        <f>SUM(M5:M6)</f>
        <v>2672178000</v>
      </c>
      <c r="N7" s="49">
        <f t="shared" si="4"/>
        <v>990443000</v>
      </c>
      <c r="O7" s="49">
        <f t="shared" si="4"/>
        <v>401354000</v>
      </c>
      <c r="P7" s="49">
        <f t="shared" si="4"/>
        <v>612318000</v>
      </c>
      <c r="Q7" s="51">
        <f>SUM(Q5:Q6)</f>
        <v>2004115000</v>
      </c>
      <c r="R7" s="52">
        <f>SUM(R5:R6)</f>
        <v>11250424000</v>
      </c>
    </row>
    <row r="8" spans="1:18" x14ac:dyDescent="0.2">
      <c r="A8" s="8"/>
      <c r="B8" s="77"/>
      <c r="C8" s="77"/>
      <c r="D8" s="77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4"/>
    </row>
    <row r="9" spans="1:18" x14ac:dyDescent="0.2">
      <c r="A9" s="6" t="s">
        <v>0</v>
      </c>
      <c r="B9" s="75"/>
      <c r="C9" s="75"/>
      <c r="D9" s="75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55"/>
    </row>
    <row r="10" spans="1:18" x14ac:dyDescent="0.2">
      <c r="A10" s="7" t="s">
        <v>4</v>
      </c>
      <c r="B10" s="75">
        <v>340491000</v>
      </c>
      <c r="C10" s="75">
        <v>259697000</v>
      </c>
      <c r="D10" s="75">
        <v>384833000</v>
      </c>
      <c r="E10" s="44">
        <f t="shared" si="0"/>
        <v>985021000</v>
      </c>
      <c r="F10" s="38">
        <v>798300000</v>
      </c>
      <c r="G10" s="38">
        <v>974237000</v>
      </c>
      <c r="H10" s="38">
        <v>83470000</v>
      </c>
      <c r="I10" s="38">
        <f t="shared" si="3"/>
        <v>1856007000</v>
      </c>
      <c r="J10" s="38">
        <v>90151000</v>
      </c>
      <c r="K10" s="38">
        <v>94868000</v>
      </c>
      <c r="L10" s="38">
        <v>955420000</v>
      </c>
      <c r="M10" s="44">
        <f t="shared" si="1"/>
        <v>1140439000</v>
      </c>
      <c r="N10" s="38">
        <v>817056000</v>
      </c>
      <c r="O10" s="38">
        <v>82067000</v>
      </c>
      <c r="P10" s="38">
        <v>216727000</v>
      </c>
      <c r="Q10" s="38">
        <f t="shared" si="2"/>
        <v>1115850000</v>
      </c>
      <c r="R10" s="45">
        <f t="shared" ref="R10:R13" si="5">SUM(Q10,M10,I10,E10)</f>
        <v>5097317000</v>
      </c>
    </row>
    <row r="11" spans="1:18" x14ac:dyDescent="0.2">
      <c r="A11" s="7" t="s">
        <v>5</v>
      </c>
      <c r="B11" s="75">
        <v>937033000</v>
      </c>
      <c r="C11" s="75">
        <v>771692000</v>
      </c>
      <c r="D11" s="75">
        <v>866755000</v>
      </c>
      <c r="E11" s="44">
        <f t="shared" si="0"/>
        <v>2575480000</v>
      </c>
      <c r="F11" s="38">
        <v>620418000</v>
      </c>
      <c r="G11" s="38">
        <v>496938000</v>
      </c>
      <c r="H11" s="38">
        <v>40267000</v>
      </c>
      <c r="I11" s="56">
        <f t="shared" si="3"/>
        <v>1157623000</v>
      </c>
      <c r="J11" s="38">
        <v>645726000</v>
      </c>
      <c r="K11" s="38">
        <v>169666000</v>
      </c>
      <c r="L11" s="38">
        <v>716347000</v>
      </c>
      <c r="M11" s="56">
        <f t="shared" si="1"/>
        <v>1531739000</v>
      </c>
      <c r="N11" s="38">
        <v>173387000</v>
      </c>
      <c r="O11" s="38">
        <v>319287000</v>
      </c>
      <c r="P11" s="38">
        <v>395591000</v>
      </c>
      <c r="Q11" s="56">
        <f t="shared" si="2"/>
        <v>888265000</v>
      </c>
      <c r="R11" s="45">
        <f t="shared" si="5"/>
        <v>6153107000</v>
      </c>
    </row>
    <row r="12" spans="1:18" x14ac:dyDescent="0.2">
      <c r="A12" s="7" t="s">
        <v>6</v>
      </c>
      <c r="B12" s="75">
        <v>340491000</v>
      </c>
      <c r="C12" s="75">
        <v>259697000</v>
      </c>
      <c r="D12" s="75">
        <v>384833000</v>
      </c>
      <c r="E12" s="44">
        <f t="shared" si="0"/>
        <v>985021000</v>
      </c>
      <c r="F12" s="38">
        <v>798300000</v>
      </c>
      <c r="G12" s="38">
        <v>974237000</v>
      </c>
      <c r="H12" s="38">
        <v>83470000</v>
      </c>
      <c r="I12" s="56">
        <f t="shared" si="3"/>
        <v>1856007000</v>
      </c>
      <c r="J12" s="38">
        <v>90151000</v>
      </c>
      <c r="K12" s="38">
        <v>94868000</v>
      </c>
      <c r="L12" s="38">
        <v>955420000</v>
      </c>
      <c r="M12" s="56">
        <f t="shared" si="1"/>
        <v>1140439000</v>
      </c>
      <c r="N12" s="38">
        <v>817056000</v>
      </c>
      <c r="O12" s="38">
        <v>82067000</v>
      </c>
      <c r="P12" s="38">
        <v>216727000</v>
      </c>
      <c r="Q12" s="56">
        <f t="shared" si="2"/>
        <v>1115850000</v>
      </c>
      <c r="R12" s="45">
        <f t="shared" si="5"/>
        <v>5097317000</v>
      </c>
    </row>
    <row r="13" spans="1:18" x14ac:dyDescent="0.2">
      <c r="A13" s="7" t="s">
        <v>7</v>
      </c>
      <c r="B13" s="75">
        <v>937033000</v>
      </c>
      <c r="C13" s="75">
        <v>771692000</v>
      </c>
      <c r="D13" s="75">
        <v>866755000</v>
      </c>
      <c r="E13" s="46">
        <f t="shared" si="0"/>
        <v>2575480000</v>
      </c>
      <c r="F13" s="38">
        <v>620418000</v>
      </c>
      <c r="G13" s="38">
        <v>496938000</v>
      </c>
      <c r="H13" s="38">
        <v>40267000</v>
      </c>
      <c r="I13" s="47">
        <f t="shared" si="3"/>
        <v>1157623000</v>
      </c>
      <c r="J13" s="38">
        <v>645726000</v>
      </c>
      <c r="K13" s="38">
        <v>169666000</v>
      </c>
      <c r="L13" s="38">
        <v>716347000</v>
      </c>
      <c r="M13" s="47">
        <f t="shared" si="1"/>
        <v>1531739000</v>
      </c>
      <c r="N13" s="38">
        <v>173387000</v>
      </c>
      <c r="O13" s="38">
        <v>319287000</v>
      </c>
      <c r="P13" s="38">
        <v>395591000</v>
      </c>
      <c r="Q13" s="47">
        <f t="shared" si="2"/>
        <v>888265000</v>
      </c>
      <c r="R13" s="48">
        <f t="shared" si="5"/>
        <v>6153107000</v>
      </c>
    </row>
    <row r="14" spans="1:18" ht="13.5" thickBot="1" x14ac:dyDescent="0.25">
      <c r="A14" s="7" t="s">
        <v>26</v>
      </c>
      <c r="B14" s="76">
        <f t="shared" ref="B14:P14" si="6">SUM(B10:B13)</f>
        <v>2555048000</v>
      </c>
      <c r="C14" s="76">
        <f t="shared" si="6"/>
        <v>2062778000</v>
      </c>
      <c r="D14" s="76">
        <f t="shared" si="6"/>
        <v>2503176000</v>
      </c>
      <c r="E14" s="49">
        <f>SUM(E10:E13)</f>
        <v>7121002000</v>
      </c>
      <c r="F14" s="49">
        <f t="shared" si="6"/>
        <v>2837436000</v>
      </c>
      <c r="G14" s="49">
        <f t="shared" si="6"/>
        <v>2942350000</v>
      </c>
      <c r="H14" s="49">
        <f t="shared" si="6"/>
        <v>247474000</v>
      </c>
      <c r="I14" s="49">
        <f>SUM(I10:I13)</f>
        <v>6027260000</v>
      </c>
      <c r="J14" s="49">
        <f t="shared" si="6"/>
        <v>1471754000</v>
      </c>
      <c r="K14" s="49">
        <f t="shared" si="6"/>
        <v>529068000</v>
      </c>
      <c r="L14" s="49">
        <f t="shared" si="6"/>
        <v>3343534000</v>
      </c>
      <c r="M14" s="49">
        <f>SUM(M10:M13)</f>
        <v>5344356000</v>
      </c>
      <c r="N14" s="49">
        <f t="shared" si="6"/>
        <v>1980886000</v>
      </c>
      <c r="O14" s="49">
        <f t="shared" si="6"/>
        <v>802708000</v>
      </c>
      <c r="P14" s="49">
        <f t="shared" si="6"/>
        <v>1224636000</v>
      </c>
      <c r="Q14" s="50">
        <f>SUM(Q10:Q13)</f>
        <v>4008230000</v>
      </c>
      <c r="R14" s="52">
        <f>SUM(R10:R13)</f>
        <v>22500848000</v>
      </c>
    </row>
    <row r="15" spans="1:18" x14ac:dyDescent="0.2">
      <c r="A15" s="9"/>
      <c r="B15" s="77"/>
      <c r="C15" s="77"/>
      <c r="D15" s="77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</row>
    <row r="16" spans="1:18" x14ac:dyDescent="0.2">
      <c r="A16" s="6" t="s">
        <v>8</v>
      </c>
      <c r="B16" s="75"/>
      <c r="C16" s="75"/>
      <c r="D16" s="75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55"/>
    </row>
    <row r="17" spans="1:18" x14ac:dyDescent="0.2">
      <c r="A17" s="10" t="s">
        <v>9</v>
      </c>
      <c r="B17" s="75">
        <v>340491000</v>
      </c>
      <c r="C17" s="75">
        <v>259697000</v>
      </c>
      <c r="D17" s="75">
        <v>384833000</v>
      </c>
      <c r="E17" s="44">
        <f t="shared" si="0"/>
        <v>985021000</v>
      </c>
      <c r="F17" s="38">
        <v>798300000</v>
      </c>
      <c r="G17" s="38">
        <v>974237000</v>
      </c>
      <c r="H17" s="38">
        <v>83470000</v>
      </c>
      <c r="I17" s="44">
        <f t="shared" si="3"/>
        <v>1856007000</v>
      </c>
      <c r="J17" s="38">
        <v>90151000</v>
      </c>
      <c r="K17" s="38">
        <v>94868000</v>
      </c>
      <c r="L17" s="38">
        <v>955420000</v>
      </c>
      <c r="M17" s="44">
        <f t="shared" si="1"/>
        <v>1140439000</v>
      </c>
      <c r="N17" s="38">
        <v>817056000</v>
      </c>
      <c r="O17" s="38">
        <v>82067000</v>
      </c>
      <c r="P17" s="38">
        <v>216727000</v>
      </c>
      <c r="Q17" s="44">
        <f t="shared" si="2"/>
        <v>1115850000</v>
      </c>
      <c r="R17" s="45">
        <f t="shared" ref="R17:R32" si="7">SUM(Q17,M17,I17,E17)</f>
        <v>5097317000</v>
      </c>
    </row>
    <row r="18" spans="1:18" x14ac:dyDescent="0.2">
      <c r="A18" s="10" t="s">
        <v>10</v>
      </c>
      <c r="B18" s="75">
        <v>937033000</v>
      </c>
      <c r="C18" s="75">
        <v>771692000</v>
      </c>
      <c r="D18" s="75">
        <v>866755000</v>
      </c>
      <c r="E18" s="44">
        <f t="shared" si="0"/>
        <v>2575480000</v>
      </c>
      <c r="F18" s="38">
        <v>620418000</v>
      </c>
      <c r="G18" s="38">
        <v>496938000</v>
      </c>
      <c r="H18" s="38">
        <v>40267000</v>
      </c>
      <c r="I18" s="56">
        <f t="shared" si="3"/>
        <v>1157623000</v>
      </c>
      <c r="J18" s="38">
        <v>645726000</v>
      </c>
      <c r="K18" s="38">
        <v>169666000</v>
      </c>
      <c r="L18" s="38">
        <v>716347000</v>
      </c>
      <c r="M18" s="56">
        <f t="shared" si="1"/>
        <v>1531739000</v>
      </c>
      <c r="N18" s="38">
        <v>173387000</v>
      </c>
      <c r="O18" s="38">
        <v>319287000</v>
      </c>
      <c r="P18" s="38">
        <v>395591000</v>
      </c>
      <c r="Q18" s="56">
        <f t="shared" si="2"/>
        <v>888265000</v>
      </c>
      <c r="R18" s="45">
        <f t="shared" si="7"/>
        <v>6153107000</v>
      </c>
    </row>
    <row r="19" spans="1:18" x14ac:dyDescent="0.2">
      <c r="A19" s="10" t="s">
        <v>11</v>
      </c>
      <c r="B19" s="75">
        <v>340491000</v>
      </c>
      <c r="C19" s="75">
        <v>259697000</v>
      </c>
      <c r="D19" s="75">
        <v>384833000</v>
      </c>
      <c r="E19" s="44">
        <f t="shared" si="0"/>
        <v>985021000</v>
      </c>
      <c r="F19" s="38">
        <v>798300000</v>
      </c>
      <c r="G19" s="38">
        <v>974237000</v>
      </c>
      <c r="H19" s="38">
        <v>83470000</v>
      </c>
      <c r="I19" s="56">
        <f t="shared" si="3"/>
        <v>1856007000</v>
      </c>
      <c r="J19" s="38">
        <v>90151000</v>
      </c>
      <c r="K19" s="38">
        <v>94868000</v>
      </c>
      <c r="L19" s="38">
        <v>955420000</v>
      </c>
      <c r="M19" s="56">
        <f t="shared" si="1"/>
        <v>1140439000</v>
      </c>
      <c r="N19" s="38">
        <v>817056000</v>
      </c>
      <c r="O19" s="38">
        <v>82067000</v>
      </c>
      <c r="P19" s="38">
        <v>216727000</v>
      </c>
      <c r="Q19" s="56">
        <f t="shared" si="2"/>
        <v>1115850000</v>
      </c>
      <c r="R19" s="45">
        <f t="shared" si="7"/>
        <v>5097317000</v>
      </c>
    </row>
    <row r="20" spans="1:18" x14ac:dyDescent="0.2">
      <c r="A20" s="10" t="s">
        <v>12</v>
      </c>
      <c r="B20" s="75">
        <v>937033000</v>
      </c>
      <c r="C20" s="75">
        <v>771692000</v>
      </c>
      <c r="D20" s="75">
        <v>866755000</v>
      </c>
      <c r="E20" s="44">
        <f t="shared" si="0"/>
        <v>2575480000</v>
      </c>
      <c r="F20" s="38">
        <v>620418000</v>
      </c>
      <c r="G20" s="38">
        <v>496938000</v>
      </c>
      <c r="H20" s="38">
        <v>40267000</v>
      </c>
      <c r="I20" s="56">
        <f t="shared" si="3"/>
        <v>1157623000</v>
      </c>
      <c r="J20" s="38">
        <v>645726000</v>
      </c>
      <c r="K20" s="38">
        <v>169666000</v>
      </c>
      <c r="L20" s="38">
        <v>716347000</v>
      </c>
      <c r="M20" s="56">
        <f t="shared" si="1"/>
        <v>1531739000</v>
      </c>
      <c r="N20" s="38">
        <v>173387000</v>
      </c>
      <c r="O20" s="38">
        <v>319287000</v>
      </c>
      <c r="P20" s="38">
        <v>395591000</v>
      </c>
      <c r="Q20" s="56">
        <f t="shared" si="2"/>
        <v>888265000</v>
      </c>
      <c r="R20" s="45">
        <f t="shared" si="7"/>
        <v>6153107000</v>
      </c>
    </row>
    <row r="21" spans="1:18" x14ac:dyDescent="0.2">
      <c r="A21" s="10" t="s">
        <v>13</v>
      </c>
      <c r="B21" s="75">
        <v>340491000</v>
      </c>
      <c r="C21" s="75">
        <v>259697000</v>
      </c>
      <c r="D21" s="75">
        <v>384833000</v>
      </c>
      <c r="E21" s="44">
        <f t="shared" si="0"/>
        <v>985021000</v>
      </c>
      <c r="F21" s="38">
        <v>798300000</v>
      </c>
      <c r="G21" s="38">
        <v>974237000</v>
      </c>
      <c r="H21" s="38">
        <v>83470000</v>
      </c>
      <c r="I21" s="56">
        <f t="shared" si="3"/>
        <v>1856007000</v>
      </c>
      <c r="J21" s="38">
        <v>90151000</v>
      </c>
      <c r="K21" s="38">
        <v>94868000</v>
      </c>
      <c r="L21" s="38">
        <v>955420000</v>
      </c>
      <c r="M21" s="56">
        <f t="shared" si="1"/>
        <v>1140439000</v>
      </c>
      <c r="N21" s="38">
        <v>817056000</v>
      </c>
      <c r="O21" s="38">
        <v>82067000</v>
      </c>
      <c r="P21" s="38">
        <v>216727000</v>
      </c>
      <c r="Q21" s="56">
        <f t="shared" si="2"/>
        <v>1115850000</v>
      </c>
      <c r="R21" s="45">
        <f t="shared" si="7"/>
        <v>5097317000</v>
      </c>
    </row>
    <row r="22" spans="1:18" x14ac:dyDescent="0.2">
      <c r="A22" s="10" t="s">
        <v>14</v>
      </c>
      <c r="B22" s="75">
        <v>937033000</v>
      </c>
      <c r="C22" s="75">
        <v>771692000</v>
      </c>
      <c r="D22" s="75">
        <v>866755000</v>
      </c>
      <c r="E22" s="44">
        <f t="shared" si="0"/>
        <v>2575480000</v>
      </c>
      <c r="F22" s="38">
        <v>620418000</v>
      </c>
      <c r="G22" s="38">
        <v>496938000</v>
      </c>
      <c r="H22" s="38">
        <v>40267000</v>
      </c>
      <c r="I22" s="56">
        <f t="shared" si="3"/>
        <v>1157623000</v>
      </c>
      <c r="J22" s="38">
        <v>645726000</v>
      </c>
      <c r="K22" s="38">
        <v>169666000</v>
      </c>
      <c r="L22" s="38">
        <v>716347000</v>
      </c>
      <c r="M22" s="56">
        <f t="shared" si="1"/>
        <v>1531739000</v>
      </c>
      <c r="N22" s="38">
        <v>173387000</v>
      </c>
      <c r="O22" s="38">
        <v>319287000</v>
      </c>
      <c r="P22" s="38">
        <v>395591000</v>
      </c>
      <c r="Q22" s="56">
        <f t="shared" si="2"/>
        <v>888265000</v>
      </c>
      <c r="R22" s="45">
        <f t="shared" si="7"/>
        <v>6153107000</v>
      </c>
    </row>
    <row r="23" spans="1:18" x14ac:dyDescent="0.2">
      <c r="A23" s="10" t="s">
        <v>15</v>
      </c>
      <c r="B23" s="75">
        <v>340491000</v>
      </c>
      <c r="C23" s="75">
        <v>259697000</v>
      </c>
      <c r="D23" s="75">
        <v>384833000</v>
      </c>
      <c r="E23" s="44">
        <f t="shared" si="0"/>
        <v>985021000</v>
      </c>
      <c r="F23" s="38">
        <v>798300000</v>
      </c>
      <c r="G23" s="38">
        <v>974237000</v>
      </c>
      <c r="H23" s="38">
        <v>83470000</v>
      </c>
      <c r="I23" s="56">
        <f t="shared" si="3"/>
        <v>1856007000</v>
      </c>
      <c r="J23" s="38">
        <v>90151000</v>
      </c>
      <c r="K23" s="38">
        <v>94868000</v>
      </c>
      <c r="L23" s="38">
        <v>955420000</v>
      </c>
      <c r="M23" s="56">
        <f t="shared" si="1"/>
        <v>1140439000</v>
      </c>
      <c r="N23" s="38">
        <v>817056000</v>
      </c>
      <c r="O23" s="38">
        <v>82067000</v>
      </c>
      <c r="P23" s="38">
        <v>216727000</v>
      </c>
      <c r="Q23" s="56">
        <f t="shared" si="2"/>
        <v>1115850000</v>
      </c>
      <c r="R23" s="45">
        <f t="shared" si="7"/>
        <v>5097317000</v>
      </c>
    </row>
    <row r="24" spans="1:18" x14ac:dyDescent="0.2">
      <c r="A24" s="10" t="s">
        <v>16</v>
      </c>
      <c r="B24" s="75">
        <v>937033000</v>
      </c>
      <c r="C24" s="75">
        <v>771692000</v>
      </c>
      <c r="D24" s="75">
        <v>866755000</v>
      </c>
      <c r="E24" s="44">
        <f t="shared" si="0"/>
        <v>2575480000</v>
      </c>
      <c r="F24" s="38">
        <v>620418000</v>
      </c>
      <c r="G24" s="38">
        <v>496938000</v>
      </c>
      <c r="H24" s="38">
        <v>40267000</v>
      </c>
      <c r="I24" s="56">
        <f t="shared" si="3"/>
        <v>1157623000</v>
      </c>
      <c r="J24" s="38">
        <v>645726000</v>
      </c>
      <c r="K24" s="38">
        <v>169666000</v>
      </c>
      <c r="L24" s="38">
        <v>716347000</v>
      </c>
      <c r="M24" s="56">
        <f t="shared" si="1"/>
        <v>1531739000</v>
      </c>
      <c r="N24" s="38">
        <v>173387000</v>
      </c>
      <c r="O24" s="38">
        <v>319287000</v>
      </c>
      <c r="P24" s="38">
        <v>395591000</v>
      </c>
      <c r="Q24" s="56">
        <f t="shared" si="2"/>
        <v>888265000</v>
      </c>
      <c r="R24" s="45">
        <f t="shared" si="7"/>
        <v>6153107000</v>
      </c>
    </row>
    <row r="25" spans="1:18" x14ac:dyDescent="0.2">
      <c r="A25" s="10" t="s">
        <v>17</v>
      </c>
      <c r="B25" s="75">
        <v>340491000</v>
      </c>
      <c r="C25" s="75">
        <v>259697000</v>
      </c>
      <c r="D25" s="75">
        <v>384833000</v>
      </c>
      <c r="E25" s="44">
        <f t="shared" si="0"/>
        <v>985021000</v>
      </c>
      <c r="F25" s="38">
        <v>798300000</v>
      </c>
      <c r="G25" s="38">
        <v>974237000</v>
      </c>
      <c r="H25" s="38">
        <v>83470000</v>
      </c>
      <c r="I25" s="56">
        <f t="shared" si="3"/>
        <v>1856007000</v>
      </c>
      <c r="J25" s="38">
        <v>90151000</v>
      </c>
      <c r="K25" s="38">
        <v>94868000</v>
      </c>
      <c r="L25" s="38">
        <v>955420000</v>
      </c>
      <c r="M25" s="56">
        <f t="shared" si="1"/>
        <v>1140439000</v>
      </c>
      <c r="N25" s="38">
        <v>817056000</v>
      </c>
      <c r="O25" s="38">
        <v>82067000</v>
      </c>
      <c r="P25" s="38">
        <v>216727000</v>
      </c>
      <c r="Q25" s="56">
        <f t="shared" si="2"/>
        <v>1115850000</v>
      </c>
      <c r="R25" s="45">
        <f t="shared" si="7"/>
        <v>5097317000</v>
      </c>
    </row>
    <row r="26" spans="1:18" x14ac:dyDescent="0.2">
      <c r="A26" s="10" t="s">
        <v>18</v>
      </c>
      <c r="B26" s="75">
        <v>937033000</v>
      </c>
      <c r="C26" s="75">
        <v>771692000</v>
      </c>
      <c r="D26" s="75">
        <v>866755000</v>
      </c>
      <c r="E26" s="44">
        <f t="shared" si="0"/>
        <v>2575480000</v>
      </c>
      <c r="F26" s="38">
        <v>620418000</v>
      </c>
      <c r="G26" s="38">
        <v>496938000</v>
      </c>
      <c r="H26" s="38">
        <v>40267000</v>
      </c>
      <c r="I26" s="56">
        <f t="shared" si="3"/>
        <v>1157623000</v>
      </c>
      <c r="J26" s="38">
        <v>645726000</v>
      </c>
      <c r="K26" s="38">
        <v>169666000</v>
      </c>
      <c r="L26" s="38">
        <v>716347000</v>
      </c>
      <c r="M26" s="56">
        <f t="shared" si="1"/>
        <v>1531739000</v>
      </c>
      <c r="N26" s="38">
        <v>173387000</v>
      </c>
      <c r="O26" s="38">
        <v>319287000</v>
      </c>
      <c r="P26" s="38">
        <v>395591000</v>
      </c>
      <c r="Q26" s="56">
        <f t="shared" si="2"/>
        <v>888265000</v>
      </c>
      <c r="R26" s="45">
        <f t="shared" si="7"/>
        <v>6153107000</v>
      </c>
    </row>
    <row r="27" spans="1:18" x14ac:dyDescent="0.2">
      <c r="A27" s="10" t="s">
        <v>19</v>
      </c>
      <c r="B27" s="75">
        <v>340491000</v>
      </c>
      <c r="C27" s="75">
        <v>259697000</v>
      </c>
      <c r="D27" s="75">
        <v>384833000</v>
      </c>
      <c r="E27" s="44">
        <f t="shared" si="0"/>
        <v>985021000</v>
      </c>
      <c r="F27" s="38">
        <v>798300000</v>
      </c>
      <c r="G27" s="38">
        <v>974237000</v>
      </c>
      <c r="H27" s="38">
        <v>83470000</v>
      </c>
      <c r="I27" s="56">
        <f t="shared" si="3"/>
        <v>1856007000</v>
      </c>
      <c r="J27" s="38">
        <v>90151000</v>
      </c>
      <c r="K27" s="38">
        <v>94868000</v>
      </c>
      <c r="L27" s="38">
        <v>955420000</v>
      </c>
      <c r="M27" s="56">
        <f t="shared" si="1"/>
        <v>1140439000</v>
      </c>
      <c r="N27" s="38">
        <v>817056000</v>
      </c>
      <c r="O27" s="38">
        <v>82067000</v>
      </c>
      <c r="P27" s="38">
        <v>216727000</v>
      </c>
      <c r="Q27" s="56">
        <f t="shared" si="2"/>
        <v>1115850000</v>
      </c>
      <c r="R27" s="45">
        <f t="shared" si="7"/>
        <v>5097317000</v>
      </c>
    </row>
    <row r="28" spans="1:18" x14ac:dyDescent="0.2">
      <c r="A28" s="10" t="s">
        <v>20</v>
      </c>
      <c r="B28" s="75">
        <v>937033000</v>
      </c>
      <c r="C28" s="75">
        <v>771692000</v>
      </c>
      <c r="D28" s="75">
        <v>866755000</v>
      </c>
      <c r="E28" s="44">
        <f t="shared" si="0"/>
        <v>2575480000</v>
      </c>
      <c r="F28" s="38">
        <v>620418000</v>
      </c>
      <c r="G28" s="38">
        <v>496938000</v>
      </c>
      <c r="H28" s="38">
        <v>40267000</v>
      </c>
      <c r="I28" s="56">
        <f t="shared" si="3"/>
        <v>1157623000</v>
      </c>
      <c r="J28" s="38">
        <v>645726000</v>
      </c>
      <c r="K28" s="38">
        <v>169666000</v>
      </c>
      <c r="L28" s="38">
        <v>716347000</v>
      </c>
      <c r="M28" s="56">
        <f t="shared" si="1"/>
        <v>1531739000</v>
      </c>
      <c r="N28" s="38">
        <v>173387000</v>
      </c>
      <c r="O28" s="38">
        <v>319287000</v>
      </c>
      <c r="P28" s="38">
        <v>395591000</v>
      </c>
      <c r="Q28" s="56">
        <f t="shared" si="2"/>
        <v>888265000</v>
      </c>
      <c r="R28" s="45">
        <f t="shared" si="7"/>
        <v>6153107000</v>
      </c>
    </row>
    <row r="29" spans="1:18" x14ac:dyDescent="0.2">
      <c r="A29" s="10" t="s">
        <v>21</v>
      </c>
      <c r="B29" s="75">
        <v>340491000</v>
      </c>
      <c r="C29" s="75">
        <v>259697000</v>
      </c>
      <c r="D29" s="75">
        <v>384833000</v>
      </c>
      <c r="E29" s="44">
        <f t="shared" si="0"/>
        <v>985021000</v>
      </c>
      <c r="F29" s="38">
        <v>798300000</v>
      </c>
      <c r="G29" s="38">
        <v>974237000</v>
      </c>
      <c r="H29" s="38">
        <v>83470000</v>
      </c>
      <c r="I29" s="56">
        <f t="shared" si="3"/>
        <v>1856007000</v>
      </c>
      <c r="J29" s="38">
        <v>90151000</v>
      </c>
      <c r="K29" s="38">
        <v>94868000</v>
      </c>
      <c r="L29" s="38">
        <v>955420000</v>
      </c>
      <c r="M29" s="56">
        <f t="shared" si="1"/>
        <v>1140439000</v>
      </c>
      <c r="N29" s="38">
        <v>817056000</v>
      </c>
      <c r="O29" s="38">
        <v>82067000</v>
      </c>
      <c r="P29" s="38">
        <v>216727000</v>
      </c>
      <c r="Q29" s="56">
        <f t="shared" si="2"/>
        <v>1115850000</v>
      </c>
      <c r="R29" s="45">
        <f t="shared" si="7"/>
        <v>5097317000</v>
      </c>
    </row>
    <row r="30" spans="1:18" x14ac:dyDescent="0.2">
      <c r="A30" s="10" t="s">
        <v>22</v>
      </c>
      <c r="B30" s="75">
        <v>937033000</v>
      </c>
      <c r="C30" s="75">
        <v>771692000</v>
      </c>
      <c r="D30" s="75">
        <v>866755000</v>
      </c>
      <c r="E30" s="44">
        <f t="shared" si="0"/>
        <v>2575480000</v>
      </c>
      <c r="F30" s="38">
        <v>620418000</v>
      </c>
      <c r="G30" s="38">
        <v>496938000</v>
      </c>
      <c r="H30" s="38">
        <v>40267000</v>
      </c>
      <c r="I30" s="56">
        <f t="shared" si="3"/>
        <v>1157623000</v>
      </c>
      <c r="J30" s="38">
        <v>645726000</v>
      </c>
      <c r="K30" s="38">
        <v>169666000</v>
      </c>
      <c r="L30" s="38">
        <v>716347000</v>
      </c>
      <c r="M30" s="56">
        <f t="shared" si="1"/>
        <v>1531739000</v>
      </c>
      <c r="N30" s="38">
        <v>173387000</v>
      </c>
      <c r="O30" s="38">
        <v>319287000</v>
      </c>
      <c r="P30" s="38">
        <v>395591000</v>
      </c>
      <c r="Q30" s="56">
        <f t="shared" si="2"/>
        <v>888265000</v>
      </c>
      <c r="R30" s="45">
        <f t="shared" si="7"/>
        <v>6153107000</v>
      </c>
    </row>
    <row r="31" spans="1:18" x14ac:dyDescent="0.2">
      <c r="A31" s="10" t="s">
        <v>23</v>
      </c>
      <c r="B31" s="75">
        <v>340491000</v>
      </c>
      <c r="C31" s="75">
        <v>259697000</v>
      </c>
      <c r="D31" s="75">
        <v>384833000</v>
      </c>
      <c r="E31" s="44">
        <f t="shared" si="0"/>
        <v>985021000</v>
      </c>
      <c r="F31" s="38">
        <v>798300000</v>
      </c>
      <c r="G31" s="38">
        <v>974237000</v>
      </c>
      <c r="H31" s="38">
        <v>83470000</v>
      </c>
      <c r="I31" s="56">
        <f t="shared" si="3"/>
        <v>1856007000</v>
      </c>
      <c r="J31" s="38">
        <v>90151000</v>
      </c>
      <c r="K31" s="38">
        <v>94868000</v>
      </c>
      <c r="L31" s="38">
        <v>955420000</v>
      </c>
      <c r="M31" s="56">
        <f t="shared" si="1"/>
        <v>1140439000</v>
      </c>
      <c r="N31" s="38">
        <v>817056000</v>
      </c>
      <c r="O31" s="38">
        <v>82067000</v>
      </c>
      <c r="P31" s="38">
        <v>216727000</v>
      </c>
      <c r="Q31" s="56">
        <f t="shared" si="2"/>
        <v>1115850000</v>
      </c>
      <c r="R31" s="45">
        <f t="shared" si="7"/>
        <v>5097317000</v>
      </c>
    </row>
    <row r="32" spans="1:18" x14ac:dyDescent="0.2">
      <c r="A32" s="10" t="s">
        <v>24</v>
      </c>
      <c r="B32" s="75">
        <v>937033000</v>
      </c>
      <c r="C32" s="75">
        <v>771692000</v>
      </c>
      <c r="D32" s="75">
        <v>866755000</v>
      </c>
      <c r="E32" s="46">
        <f t="shared" si="0"/>
        <v>2575480000</v>
      </c>
      <c r="F32" s="38">
        <v>620418000</v>
      </c>
      <c r="G32" s="38">
        <v>496938000</v>
      </c>
      <c r="H32" s="38">
        <v>40267000</v>
      </c>
      <c r="I32" s="47">
        <f t="shared" si="3"/>
        <v>1157623000</v>
      </c>
      <c r="J32" s="38">
        <v>645726000</v>
      </c>
      <c r="K32" s="38">
        <v>169666000</v>
      </c>
      <c r="L32" s="38">
        <v>716347000</v>
      </c>
      <c r="M32" s="47">
        <f t="shared" si="1"/>
        <v>1531739000</v>
      </c>
      <c r="N32" s="38">
        <v>173387000</v>
      </c>
      <c r="O32" s="38">
        <v>319287000</v>
      </c>
      <c r="P32" s="38">
        <v>395591000</v>
      </c>
      <c r="Q32" s="47">
        <f t="shared" si="2"/>
        <v>888265000</v>
      </c>
      <c r="R32" s="48">
        <f t="shared" si="7"/>
        <v>6153107000</v>
      </c>
    </row>
    <row r="33" spans="1:18" ht="13.5" thickBot="1" x14ac:dyDescent="0.25">
      <c r="A33" s="11" t="s">
        <v>25</v>
      </c>
      <c r="B33" s="76">
        <f t="shared" ref="B33:P33" si="8">SUM(B17:B32)</f>
        <v>10220192000</v>
      </c>
      <c r="C33" s="76">
        <f t="shared" si="8"/>
        <v>8251112000</v>
      </c>
      <c r="D33" s="76">
        <f t="shared" si="8"/>
        <v>10012704000</v>
      </c>
      <c r="E33" s="50">
        <f>SUM(E17:E32)</f>
        <v>28484008000</v>
      </c>
      <c r="F33" s="49">
        <f t="shared" si="8"/>
        <v>11349744000</v>
      </c>
      <c r="G33" s="49">
        <f t="shared" si="8"/>
        <v>11769400000</v>
      </c>
      <c r="H33" s="49">
        <f t="shared" si="8"/>
        <v>989896000</v>
      </c>
      <c r="I33" s="51">
        <f>SUM(I17:I32)</f>
        <v>24109040000</v>
      </c>
      <c r="J33" s="49">
        <f t="shared" si="8"/>
        <v>5887016000</v>
      </c>
      <c r="K33" s="49">
        <f t="shared" si="8"/>
        <v>2116272000</v>
      </c>
      <c r="L33" s="49">
        <f t="shared" si="8"/>
        <v>13374136000</v>
      </c>
      <c r="M33" s="51">
        <f>SUM(M17:M32)</f>
        <v>21377424000</v>
      </c>
      <c r="N33" s="49">
        <f t="shared" si="8"/>
        <v>7923544000</v>
      </c>
      <c r="O33" s="49">
        <f t="shared" si="8"/>
        <v>3210832000</v>
      </c>
      <c r="P33" s="49">
        <f t="shared" si="8"/>
        <v>4898544000</v>
      </c>
      <c r="Q33" s="51">
        <f>SUM(Q17:Q32)</f>
        <v>16032920000</v>
      </c>
      <c r="R33" s="52">
        <f>SUM(R17:R32)</f>
        <v>90003392000</v>
      </c>
    </row>
    <row r="34" spans="1:18" x14ac:dyDescent="0.2">
      <c r="A34" s="12"/>
      <c r="B34" s="77"/>
      <c r="C34" s="77"/>
      <c r="D34" s="77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</row>
    <row r="35" spans="1:18" x14ac:dyDescent="0.2">
      <c r="A35" s="24" t="s">
        <v>44</v>
      </c>
      <c r="B35" s="78">
        <f t="shared" ref="B35:R35" si="9">B7+B14+B33</f>
        <v>14052764000</v>
      </c>
      <c r="C35" s="78">
        <f t="shared" si="9"/>
        <v>11345279000</v>
      </c>
      <c r="D35" s="78">
        <f t="shared" si="9"/>
        <v>13767468000</v>
      </c>
      <c r="E35" s="55">
        <f t="shared" si="9"/>
        <v>39165511000</v>
      </c>
      <c r="F35" s="55">
        <f t="shared" si="9"/>
        <v>15605898000</v>
      </c>
      <c r="G35" s="55">
        <f t="shared" si="9"/>
        <v>16182925000</v>
      </c>
      <c r="H35" s="55">
        <f t="shared" si="9"/>
        <v>1361107000</v>
      </c>
      <c r="I35" s="55">
        <f t="shared" si="9"/>
        <v>33149930000</v>
      </c>
      <c r="J35" s="55">
        <f t="shared" si="9"/>
        <v>8094647000</v>
      </c>
      <c r="K35" s="55">
        <f t="shared" si="9"/>
        <v>2909874000</v>
      </c>
      <c r="L35" s="55">
        <f t="shared" si="9"/>
        <v>18389437000</v>
      </c>
      <c r="M35" s="55">
        <f t="shared" si="9"/>
        <v>29393958000</v>
      </c>
      <c r="N35" s="55">
        <f t="shared" si="9"/>
        <v>10894873000</v>
      </c>
      <c r="O35" s="55">
        <f t="shared" si="9"/>
        <v>4414894000</v>
      </c>
      <c r="P35" s="55">
        <f t="shared" si="9"/>
        <v>6735498000</v>
      </c>
      <c r="Q35" s="55">
        <f t="shared" si="9"/>
        <v>22045265000</v>
      </c>
      <c r="R35" s="55">
        <f t="shared" si="9"/>
        <v>123754664000</v>
      </c>
    </row>
  </sheetData>
  <phoneticPr fontId="9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H18"/>
  <sheetViews>
    <sheetView zoomScaleNormal="100" workbookViewId="0">
      <selection activeCell="I12" sqref="I12"/>
    </sheetView>
  </sheetViews>
  <sheetFormatPr defaultColWidth="9" defaultRowHeight="14.25" x14ac:dyDescent="0.15"/>
  <cols>
    <col min="1" max="1" width="14" style="27" customWidth="1"/>
    <col min="2" max="8" width="12.5" style="27" customWidth="1"/>
    <col min="9" max="9" width="3.625" style="27" customWidth="1"/>
    <col min="10" max="16384" width="9" style="27"/>
  </cols>
  <sheetData>
    <row r="1" spans="1:8" s="25" customFormat="1" ht="24" customHeight="1" x14ac:dyDescent="0.15">
      <c r="A1" s="29" t="s">
        <v>55</v>
      </c>
      <c r="B1" s="26"/>
      <c r="C1" s="26"/>
    </row>
    <row r="3" spans="1:8" ht="18" thickBot="1" x14ac:dyDescent="0.2">
      <c r="A3" s="32" t="s">
        <v>45</v>
      </c>
      <c r="B3" s="32" t="s">
        <v>46</v>
      </c>
      <c r="C3" s="32" t="s">
        <v>28</v>
      </c>
      <c r="D3" s="32" t="s">
        <v>29</v>
      </c>
      <c r="E3" s="32" t="s">
        <v>54</v>
      </c>
      <c r="F3" s="32" t="s">
        <v>31</v>
      </c>
      <c r="G3" s="32" t="s">
        <v>32</v>
      </c>
      <c r="H3" s="33" t="s">
        <v>47</v>
      </c>
    </row>
    <row r="4" spans="1:8" ht="19.5" x14ac:dyDescent="0.25">
      <c r="A4" s="30" t="s">
        <v>48</v>
      </c>
      <c r="B4" s="68">
        <v>1200</v>
      </c>
      <c r="C4" s="68">
        <v>1131</v>
      </c>
      <c r="D4" s="68">
        <v>1014.5999999999999</v>
      </c>
      <c r="E4" s="68">
        <v>838</v>
      </c>
      <c r="F4" s="68">
        <v>1339</v>
      </c>
      <c r="G4" s="68">
        <v>458</v>
      </c>
      <c r="H4" s="39">
        <f t="shared" ref="H4:H9" si="0">SUM(B4:G4)</f>
        <v>5980.6</v>
      </c>
    </row>
    <row r="5" spans="1:8" ht="19.5" x14ac:dyDescent="0.25">
      <c r="A5" s="30" t="s">
        <v>49</v>
      </c>
      <c r="B5" s="68">
        <v>521</v>
      </c>
      <c r="C5" s="68">
        <v>1116</v>
      </c>
      <c r="D5" s="68">
        <v>372.29999999999995</v>
      </c>
      <c r="E5" s="68">
        <v>1798</v>
      </c>
      <c r="F5" s="68">
        <v>416</v>
      </c>
      <c r="G5" s="68">
        <v>1216</v>
      </c>
      <c r="H5" s="39">
        <f t="shared" si="0"/>
        <v>5439.3</v>
      </c>
    </row>
    <row r="6" spans="1:8" ht="19.5" x14ac:dyDescent="0.25">
      <c r="A6" s="31" t="s">
        <v>50</v>
      </c>
      <c r="B6" s="68">
        <v>1000</v>
      </c>
      <c r="C6" s="68">
        <v>1354</v>
      </c>
      <c r="D6" s="68">
        <v>991.59999999999991</v>
      </c>
      <c r="E6" s="68">
        <v>1882</v>
      </c>
      <c r="F6" s="68">
        <v>896</v>
      </c>
      <c r="G6" s="68">
        <v>916</v>
      </c>
      <c r="H6" s="39">
        <f t="shared" si="0"/>
        <v>7039.6</v>
      </c>
    </row>
    <row r="7" spans="1:8" ht="19.5" x14ac:dyDescent="0.25">
      <c r="A7" s="31" t="s">
        <v>51</v>
      </c>
      <c r="B7" s="68">
        <v>1500</v>
      </c>
      <c r="C7" s="68">
        <v>894</v>
      </c>
      <c r="D7" s="68">
        <v>1091.0999999999999</v>
      </c>
      <c r="E7" s="68">
        <v>1035</v>
      </c>
      <c r="F7" s="68">
        <v>1683</v>
      </c>
      <c r="G7" s="68">
        <v>699</v>
      </c>
      <c r="H7" s="39">
        <f t="shared" si="0"/>
        <v>6902.1</v>
      </c>
    </row>
    <row r="8" spans="1:8" ht="19.5" x14ac:dyDescent="0.25">
      <c r="A8" s="31" t="s">
        <v>52</v>
      </c>
      <c r="B8" s="68">
        <v>810</v>
      </c>
      <c r="C8" s="68">
        <v>1268</v>
      </c>
      <c r="D8" s="68">
        <v>822.09999999999991</v>
      </c>
      <c r="E8" s="68">
        <v>1844</v>
      </c>
      <c r="F8" s="68">
        <v>990</v>
      </c>
      <c r="G8" s="68">
        <v>1857</v>
      </c>
      <c r="H8" s="39">
        <f t="shared" si="0"/>
        <v>7591.1</v>
      </c>
    </row>
    <row r="9" spans="1:8" ht="19.5" x14ac:dyDescent="0.25">
      <c r="A9" s="34" t="s">
        <v>53</v>
      </c>
      <c r="B9" s="69">
        <v>564</v>
      </c>
      <c r="C9" s="69">
        <v>986</v>
      </c>
      <c r="D9" s="69">
        <v>1350.1</v>
      </c>
      <c r="E9" s="69">
        <v>1149</v>
      </c>
      <c r="F9" s="69">
        <v>903</v>
      </c>
      <c r="G9" s="69">
        <v>722</v>
      </c>
      <c r="H9" s="40">
        <f t="shared" si="0"/>
        <v>5674.1</v>
      </c>
    </row>
    <row r="10" spans="1:8" ht="20.25" thickBot="1" x14ac:dyDescent="0.3">
      <c r="A10" s="35" t="s">
        <v>39</v>
      </c>
      <c r="B10" s="41">
        <f t="shared" ref="B10:H10" si="1">SUBTOTAL(109,B4:B9)</f>
        <v>5595</v>
      </c>
      <c r="C10" s="41">
        <f t="shared" si="1"/>
        <v>6749</v>
      </c>
      <c r="D10" s="41">
        <f t="shared" si="1"/>
        <v>5641.7999999999993</v>
      </c>
      <c r="E10" s="42">
        <f t="shared" si="1"/>
        <v>8546</v>
      </c>
      <c r="F10" s="42">
        <f t="shared" si="1"/>
        <v>6227</v>
      </c>
      <c r="G10" s="42">
        <f t="shared" si="1"/>
        <v>5868</v>
      </c>
      <c r="H10" s="43">
        <f t="shared" si="1"/>
        <v>38626.799999999996</v>
      </c>
    </row>
    <row r="18" spans="4:7" x14ac:dyDescent="0.2">
      <c r="D18" s="28"/>
      <c r="E18" s="28"/>
      <c r="F18" s="28"/>
      <c r="G18" s="28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14"/>
    <pageSetUpPr fitToPage="1"/>
  </sheetPr>
  <dimension ref="A1:I40"/>
  <sheetViews>
    <sheetView zoomScaleNormal="100" workbookViewId="0">
      <selection activeCell="C7" sqref="C7"/>
    </sheetView>
  </sheetViews>
  <sheetFormatPr defaultColWidth="9.125" defaultRowHeight="13.5" x14ac:dyDescent="0.15"/>
  <cols>
    <col min="1" max="1" width="27.5" bestFit="1" customWidth="1"/>
    <col min="2" max="2" width="18" customWidth="1"/>
    <col min="3" max="3" width="13.25" customWidth="1"/>
    <col min="4" max="4" width="17.875" customWidth="1"/>
    <col min="5" max="5" width="11.875" customWidth="1"/>
    <col min="6" max="6" width="5.25" bestFit="1" customWidth="1"/>
    <col min="7" max="7" width="5.5" customWidth="1"/>
    <col min="8" max="8" width="6.5" customWidth="1"/>
    <col min="9" max="9" width="6.75" bestFit="1" customWidth="1"/>
    <col min="10" max="10" width="15.5" bestFit="1" customWidth="1"/>
    <col min="11" max="11" width="15.25" bestFit="1" customWidth="1"/>
    <col min="12" max="12" width="6.125" bestFit="1" customWidth="1"/>
    <col min="13" max="13" width="6.375" bestFit="1" customWidth="1"/>
    <col min="14" max="14" width="4.375" customWidth="1"/>
  </cols>
  <sheetData>
    <row r="1" spans="1:9" ht="15.75" x14ac:dyDescent="0.25">
      <c r="A1" s="36" t="s">
        <v>56</v>
      </c>
      <c r="C1" s="79" t="s">
        <v>57</v>
      </c>
    </row>
    <row r="2" spans="1:9" ht="15.75" x14ac:dyDescent="0.25">
      <c r="A2" s="36" t="s">
        <v>58</v>
      </c>
      <c r="B2" s="70">
        <v>27.28</v>
      </c>
      <c r="C2" s="57">
        <f t="shared" ref="C2:C9" si="0">B2*0.02</f>
        <v>0.54560000000000008</v>
      </c>
      <c r="F2" s="80" t="s">
        <v>59</v>
      </c>
      <c r="G2" s="80" t="s">
        <v>60</v>
      </c>
      <c r="H2" s="80" t="s">
        <v>61</v>
      </c>
      <c r="I2" s="80" t="s">
        <v>62</v>
      </c>
    </row>
    <row r="3" spans="1:9" ht="15.75" x14ac:dyDescent="0.25">
      <c r="A3" s="36" t="s">
        <v>63</v>
      </c>
      <c r="B3" s="70">
        <v>29.1</v>
      </c>
      <c r="C3" s="57">
        <f t="shared" si="0"/>
        <v>0.58200000000000007</v>
      </c>
      <c r="F3" s="70">
        <v>1</v>
      </c>
      <c r="G3" s="70">
        <v>14</v>
      </c>
      <c r="H3" s="70">
        <v>27.28</v>
      </c>
      <c r="I3" s="57">
        <f t="shared" ref="I3:I14" si="1">G3*H3</f>
        <v>381.92</v>
      </c>
    </row>
    <row r="4" spans="1:9" ht="15.75" x14ac:dyDescent="0.25">
      <c r="A4" s="36" t="s">
        <v>64</v>
      </c>
      <c r="B4" s="70">
        <v>30.98</v>
      </c>
      <c r="C4" s="57">
        <f t="shared" si="0"/>
        <v>0.61960000000000004</v>
      </c>
      <c r="F4" s="70">
        <v>2</v>
      </c>
      <c r="G4" s="70">
        <v>18</v>
      </c>
      <c r="H4" s="70">
        <v>29.1</v>
      </c>
      <c r="I4" s="57">
        <f t="shared" si="1"/>
        <v>523.80000000000007</v>
      </c>
    </row>
    <row r="5" spans="1:9" ht="15.75" x14ac:dyDescent="0.25">
      <c r="A5" s="36" t="s">
        <v>65</v>
      </c>
      <c r="B5" s="70">
        <v>32.99</v>
      </c>
      <c r="C5" s="57">
        <f t="shared" si="0"/>
        <v>0.65980000000000005</v>
      </c>
      <c r="F5" s="70">
        <v>3</v>
      </c>
      <c r="G5" s="70">
        <v>22</v>
      </c>
      <c r="H5" s="70">
        <v>30.98</v>
      </c>
      <c r="I5" s="57">
        <f t="shared" si="1"/>
        <v>681.56000000000006</v>
      </c>
    </row>
    <row r="6" spans="1:9" ht="15.75" x14ac:dyDescent="0.25">
      <c r="A6" s="36" t="s">
        <v>66</v>
      </c>
      <c r="B6" s="70">
        <v>34.9</v>
      </c>
      <c r="C6" s="57">
        <f t="shared" si="0"/>
        <v>0.69799999999999995</v>
      </c>
      <c r="F6" s="70">
        <v>4</v>
      </c>
      <c r="G6" s="70">
        <v>8</v>
      </c>
      <c r="H6" s="70">
        <v>32.99</v>
      </c>
      <c r="I6" s="57">
        <f t="shared" si="1"/>
        <v>263.92</v>
      </c>
    </row>
    <row r="7" spans="1:9" ht="15.75" x14ac:dyDescent="0.25">
      <c r="A7" s="36" t="s">
        <v>67</v>
      </c>
      <c r="B7" s="70">
        <v>36.979999999999997</v>
      </c>
      <c r="C7" s="57">
        <f t="shared" si="0"/>
        <v>0.73959999999999992</v>
      </c>
      <c r="F7" s="70">
        <v>5</v>
      </c>
      <c r="G7" s="70">
        <v>17</v>
      </c>
      <c r="H7" s="70">
        <v>34.9</v>
      </c>
      <c r="I7" s="57">
        <f t="shared" si="1"/>
        <v>593.29999999999995</v>
      </c>
    </row>
    <row r="8" spans="1:9" ht="15.75" x14ac:dyDescent="0.25">
      <c r="A8" s="36" t="s">
        <v>68</v>
      </c>
      <c r="B8" s="70">
        <v>39.9</v>
      </c>
      <c r="C8" s="57">
        <f t="shared" si="0"/>
        <v>0.79800000000000004</v>
      </c>
      <c r="F8" s="70">
        <v>6</v>
      </c>
      <c r="G8" s="70">
        <v>23</v>
      </c>
      <c r="H8" s="70">
        <v>36.979999999999997</v>
      </c>
      <c r="I8" s="57">
        <f t="shared" si="1"/>
        <v>850.54</v>
      </c>
    </row>
    <row r="9" spans="1:9" ht="18" x14ac:dyDescent="0.4">
      <c r="A9" s="36" t="s">
        <v>69</v>
      </c>
      <c r="B9" s="81">
        <v>46.96</v>
      </c>
      <c r="C9" s="82">
        <f t="shared" si="0"/>
        <v>0.93920000000000003</v>
      </c>
      <c r="F9" s="70">
        <v>7</v>
      </c>
      <c r="G9" s="70">
        <v>15</v>
      </c>
      <c r="H9" s="70">
        <v>39.9</v>
      </c>
      <c r="I9" s="57">
        <f t="shared" si="1"/>
        <v>598.5</v>
      </c>
    </row>
    <row r="10" spans="1:9" ht="15.75" x14ac:dyDescent="0.25">
      <c r="B10" s="80" t="s">
        <v>76</v>
      </c>
      <c r="C10" s="57">
        <f>SUM(C2:C9)</f>
        <v>5.5817999999999994</v>
      </c>
      <c r="F10" s="70">
        <v>8</v>
      </c>
      <c r="G10" s="70">
        <v>21</v>
      </c>
      <c r="H10" s="70">
        <v>46.96</v>
      </c>
      <c r="I10" s="57">
        <f t="shared" si="1"/>
        <v>986.16</v>
      </c>
    </row>
    <row r="11" spans="1:9" ht="15" x14ac:dyDescent="0.25">
      <c r="F11" s="70">
        <v>9</v>
      </c>
      <c r="G11" s="70">
        <v>22</v>
      </c>
      <c r="H11" s="70">
        <v>27.28</v>
      </c>
      <c r="I11" s="57">
        <f t="shared" si="1"/>
        <v>600.16000000000008</v>
      </c>
    </row>
    <row r="12" spans="1:9" ht="15" x14ac:dyDescent="0.25">
      <c r="F12" s="70">
        <v>10</v>
      </c>
      <c r="G12" s="70">
        <v>22</v>
      </c>
      <c r="H12" s="70">
        <v>29.1</v>
      </c>
      <c r="I12" s="57">
        <f t="shared" si="1"/>
        <v>640.20000000000005</v>
      </c>
    </row>
    <row r="13" spans="1:9" ht="15" x14ac:dyDescent="0.25">
      <c r="F13" s="70">
        <v>11</v>
      </c>
      <c r="G13" s="70">
        <v>16</v>
      </c>
      <c r="H13" s="70">
        <v>30.98</v>
      </c>
      <c r="I13" s="57">
        <f t="shared" si="1"/>
        <v>495.68</v>
      </c>
    </row>
    <row r="14" spans="1:9" ht="15.75" x14ac:dyDescent="0.25">
      <c r="E14" s="36"/>
      <c r="F14" s="70">
        <v>12</v>
      </c>
      <c r="G14" s="70">
        <v>24</v>
      </c>
      <c r="H14" s="70">
        <v>32.99</v>
      </c>
      <c r="I14" s="57">
        <f t="shared" si="1"/>
        <v>791.76</v>
      </c>
    </row>
    <row r="15" spans="1:9" ht="16.5" thickBot="1" x14ac:dyDescent="0.3">
      <c r="E15" s="57"/>
      <c r="H15" s="80" t="s">
        <v>39</v>
      </c>
      <c r="I15" s="57">
        <f>SUM(I3:I14)</f>
        <v>7407.5</v>
      </c>
    </row>
    <row r="16" spans="1:9" ht="15.75" x14ac:dyDescent="0.25">
      <c r="A16" s="58"/>
      <c r="B16" s="59"/>
      <c r="C16" s="60" t="s">
        <v>71</v>
      </c>
      <c r="D16" s="61" t="s">
        <v>72</v>
      </c>
      <c r="E16" s="57"/>
    </row>
    <row r="17" spans="1:5" ht="15" x14ac:dyDescent="0.25">
      <c r="A17" s="62"/>
      <c r="B17" s="63"/>
      <c r="C17" s="63"/>
      <c r="D17" s="64"/>
      <c r="E17" s="57"/>
    </row>
    <row r="18" spans="1:5" ht="15.75" x14ac:dyDescent="0.25">
      <c r="A18" s="65" t="s">
        <v>70</v>
      </c>
      <c r="B18" s="63"/>
      <c r="C18" s="71">
        <v>6.5</v>
      </c>
      <c r="D18" s="72">
        <v>220</v>
      </c>
      <c r="E18" s="57"/>
    </row>
    <row r="19" spans="1:5" ht="15.75" x14ac:dyDescent="0.25">
      <c r="A19" s="65" t="s">
        <v>73</v>
      </c>
      <c r="B19" s="63"/>
      <c r="C19" s="71">
        <v>6.5</v>
      </c>
      <c r="D19" s="72">
        <v>218</v>
      </c>
      <c r="E19" s="57"/>
    </row>
    <row r="20" spans="1:5" x14ac:dyDescent="0.15">
      <c r="A20" s="62"/>
      <c r="B20" s="63"/>
      <c r="C20" s="63"/>
      <c r="D20" s="64"/>
    </row>
    <row r="21" spans="1:5" ht="15.75" x14ac:dyDescent="0.25">
      <c r="A21" s="65" t="s">
        <v>75</v>
      </c>
      <c r="B21" s="63"/>
      <c r="C21" s="71">
        <v>6.6</v>
      </c>
      <c r="D21" s="72">
        <v>230</v>
      </c>
      <c r="E21" s="36"/>
    </row>
    <row r="22" spans="1:5" ht="16.5" thickBot="1" x14ac:dyDescent="0.3">
      <c r="A22" s="66" t="s">
        <v>74</v>
      </c>
      <c r="B22" s="67"/>
      <c r="C22" s="73">
        <v>6.6</v>
      </c>
      <c r="D22" s="74">
        <v>230</v>
      </c>
      <c r="E22" s="57"/>
    </row>
    <row r="23" spans="1:5" ht="15" x14ac:dyDescent="0.25">
      <c r="E23" s="57"/>
    </row>
    <row r="24" spans="1:5" ht="15" x14ac:dyDescent="0.25">
      <c r="E24" s="57"/>
    </row>
    <row r="25" spans="1:5" ht="15" x14ac:dyDescent="0.25">
      <c r="E25" s="57"/>
    </row>
    <row r="26" spans="1:5" ht="15" x14ac:dyDescent="0.25">
      <c r="E26" s="57"/>
    </row>
    <row r="28" spans="1:5" ht="15.75" x14ac:dyDescent="0.25">
      <c r="E28" s="36"/>
    </row>
    <row r="29" spans="1:5" ht="15" x14ac:dyDescent="0.25">
      <c r="E29" s="57"/>
    </row>
    <row r="30" spans="1:5" ht="15" x14ac:dyDescent="0.25">
      <c r="E30" s="57"/>
    </row>
    <row r="31" spans="1:5" ht="15" x14ac:dyDescent="0.25">
      <c r="E31" s="57"/>
    </row>
    <row r="32" spans="1:5" ht="15" x14ac:dyDescent="0.25">
      <c r="E32" s="57"/>
    </row>
    <row r="33" spans="5:5" ht="15" x14ac:dyDescent="0.25">
      <c r="E33" s="57"/>
    </row>
    <row r="35" spans="5:5" ht="15.75" x14ac:dyDescent="0.25">
      <c r="E35" s="36"/>
    </row>
    <row r="36" spans="5:5" ht="15" x14ac:dyDescent="0.25">
      <c r="E36" s="57"/>
    </row>
    <row r="37" spans="5:5" ht="15" x14ac:dyDescent="0.25">
      <c r="E37" s="57"/>
    </row>
    <row r="38" spans="5:5" ht="15" x14ac:dyDescent="0.25">
      <c r="E38" s="57"/>
    </row>
    <row r="39" spans="5:5" ht="15" x14ac:dyDescent="0.25">
      <c r="E39" s="57"/>
    </row>
    <row r="40" spans="5:5" ht="15" x14ac:dyDescent="0.25">
      <c r="E40" s="57"/>
    </row>
  </sheetData>
  <phoneticPr fontId="9" type="noConversion"/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5" x14ac:dyDescent="0.15"/>
  <sheetData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 x14ac:dyDescent="0.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销售表</vt:lpstr>
      <vt:lpstr>销售图</vt:lpstr>
      <vt:lpstr>副表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刘伟</cp:lastModifiedBy>
  <dcterms:created xsi:type="dcterms:W3CDTF">2014-07-19T06:15:20Z</dcterms:created>
  <dcterms:modified xsi:type="dcterms:W3CDTF">2014-07-26T07:06:28Z</dcterms:modified>
</cp:coreProperties>
</file>