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xiaojun\Desktop\优达学城-数据分析\p4\"/>
    </mc:Choice>
  </mc:AlternateContent>
  <bookViews>
    <workbookView xWindow="0" yWindow="0" windowWidth="20490" windowHeight="7755" activeTab="1"/>
  </bookViews>
  <sheets>
    <sheet name="Control" sheetId="1" r:id="rId1"/>
    <sheet name="Experiment" sheetId="2" r:id="rId2"/>
  </sheets>
  <calcPr calcId="152511"/>
</workbook>
</file>

<file path=xl/calcChain.xml><?xml version="1.0" encoding="utf-8"?>
<calcChain xmlns="http://schemas.openxmlformats.org/spreadsheetml/2006/main">
  <c r="K50" i="2" l="1"/>
  <c r="K49" i="2"/>
  <c r="K48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Q2" i="2"/>
  <c r="P2" i="2"/>
  <c r="N3" i="2"/>
  <c r="N4" i="2"/>
  <c r="N5" i="2"/>
  <c r="O5" i="2" s="1"/>
  <c r="N6" i="2"/>
  <c r="O6" i="2" s="1"/>
  <c r="N7" i="2"/>
  <c r="N8" i="2"/>
  <c r="N9" i="2"/>
  <c r="O9" i="2" s="1"/>
  <c r="N10" i="2"/>
  <c r="O10" i="2" s="1"/>
  <c r="N11" i="2"/>
  <c r="N12" i="2"/>
  <c r="N13" i="2"/>
  <c r="O13" i="2" s="1"/>
  <c r="N14" i="2"/>
  <c r="O14" i="2" s="1"/>
  <c r="N15" i="2"/>
  <c r="N16" i="2"/>
  <c r="N17" i="2"/>
  <c r="O17" i="2" s="1"/>
  <c r="N18" i="2"/>
  <c r="O18" i="2" s="1"/>
  <c r="N19" i="2"/>
  <c r="N20" i="2"/>
  <c r="N21" i="2"/>
  <c r="O21" i="2" s="1"/>
  <c r="N22" i="2"/>
  <c r="O22" i="2" s="1"/>
  <c r="N23" i="2"/>
  <c r="N24" i="2"/>
  <c r="N2" i="2"/>
  <c r="O2" i="2"/>
  <c r="O3" i="2"/>
  <c r="O4" i="2"/>
  <c r="O7" i="2"/>
  <c r="O8" i="2"/>
  <c r="O11" i="2"/>
  <c r="O12" i="2"/>
  <c r="O15" i="2"/>
  <c r="O16" i="2"/>
  <c r="O19" i="2"/>
  <c r="O20" i="2"/>
  <c r="O23" i="2"/>
  <c r="O24" i="2"/>
  <c r="M22" i="2"/>
  <c r="M23" i="2"/>
  <c r="M2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C71" i="2"/>
  <c r="C74" i="2" l="1"/>
  <c r="C73" i="2"/>
  <c r="C72" i="2"/>
  <c r="C70" i="2"/>
  <c r="E69" i="2"/>
  <c r="D69" i="2"/>
  <c r="C69" i="2"/>
  <c r="E68" i="2"/>
  <c r="E67" i="2"/>
  <c r="F68" i="2"/>
  <c r="F67" i="2"/>
  <c r="C61" i="2"/>
  <c r="C60" i="2"/>
  <c r="F55" i="2"/>
  <c r="F54" i="2"/>
  <c r="E55" i="2"/>
  <c r="E54" i="2"/>
  <c r="D56" i="2"/>
  <c r="E56" i="2" s="1"/>
  <c r="C56" i="2"/>
  <c r="C57" i="2" l="1"/>
  <c r="C59" i="2" s="1"/>
  <c r="C58" i="2"/>
  <c r="K47" i="2"/>
  <c r="K46" i="2"/>
  <c r="K45" i="2"/>
  <c r="G48" i="2"/>
  <c r="G47" i="2"/>
  <c r="G46" i="2"/>
  <c r="G45" i="2"/>
  <c r="C48" i="2"/>
  <c r="C47" i="2"/>
  <c r="C46" i="2"/>
  <c r="C45" i="2"/>
  <c r="K39" i="2"/>
  <c r="J39" i="2"/>
  <c r="I39" i="2"/>
  <c r="H39" i="2"/>
  <c r="E43" i="1"/>
  <c r="D43" i="1"/>
  <c r="D39" i="2"/>
  <c r="E39" i="2"/>
  <c r="B39" i="2"/>
  <c r="C39" i="1"/>
  <c r="D39" i="1"/>
  <c r="E39" i="1"/>
  <c r="B39" i="1"/>
  <c r="C39" i="2"/>
  <c r="C40" i="2" s="1"/>
</calcChain>
</file>

<file path=xl/sharedStrings.xml><?xml version="1.0" encoding="utf-8"?>
<sst xmlns="http://schemas.openxmlformats.org/spreadsheetml/2006/main" count="163" uniqueCount="68">
  <si>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</si>
  <si>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</si>
  <si>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</si>
  <si>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</si>
  <si>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</si>
  <si>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</si>
  <si>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</si>
  <si>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</si>
  <si>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</si>
  <si>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</si>
  <si>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</si>
  <si>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</si>
  <si>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</si>
  <si>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</si>
  <si>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</si>
  <si>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</si>
  <si>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</si>
  <si>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</si>
  <si>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</si>
  <si>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</si>
  <si>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</si>
  <si>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</si>
  <si>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</si>
  <si>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</si>
  <si>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</si>
  <si>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</si>
  <si>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</si>
  <si>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</si>
  <si>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</si>
  <si>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</si>
  <si>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</si>
  <si>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</si>
  <si>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</si>
  <si>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</si>
  <si>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</si>
  <si>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</si>
  <si>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</si>
  <si>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</si>
  <si>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</si>
  <si>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</si>
  <si>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</si>
  <si>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</si>
  <si>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r>
      <t>c</t>
    </r>
    <r>
      <rPr>
        <sz val="10"/>
        <color rgb="FF000000"/>
        <rFont val="Arial"/>
        <family val="2"/>
      </rPr>
      <t>ookies</t>
    </r>
    <phoneticPr fontId="2" type="noConversion"/>
  </si>
  <si>
    <r>
      <t>c</t>
    </r>
    <r>
      <rPr>
        <sz val="10"/>
        <color rgb="FF000000"/>
        <rFont val="Arial"/>
        <family val="2"/>
      </rPr>
      <t>lick</t>
    </r>
    <phoneticPr fontId="2" type="noConversion"/>
  </si>
  <si>
    <t>probablity-click</t>
    <phoneticPr fontId="2" type="noConversion"/>
  </si>
  <si>
    <t>gross conversion</t>
    <phoneticPr fontId="2" type="noConversion"/>
  </si>
  <si>
    <r>
      <t>S</t>
    </r>
    <r>
      <rPr>
        <sz val="10"/>
        <color rgb="FF000000"/>
        <rFont val="Arial"/>
        <family val="2"/>
      </rPr>
      <t>E</t>
    </r>
    <phoneticPr fontId="2" type="noConversion"/>
  </si>
  <si>
    <t>对照组</t>
    <phoneticPr fontId="2" type="noConversion"/>
  </si>
  <si>
    <t>对照组</t>
    <phoneticPr fontId="2" type="noConversion"/>
  </si>
  <si>
    <t>实验组</t>
    <phoneticPr fontId="2" type="noConversion"/>
  </si>
  <si>
    <t>注册数</t>
    <phoneticPr fontId="2" type="noConversion"/>
  </si>
  <si>
    <t>点击数</t>
    <phoneticPr fontId="2" type="noConversion"/>
  </si>
  <si>
    <r>
      <t>1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</rPr>
      <t>点击数</t>
    </r>
    <phoneticPr fontId="2" type="noConversion"/>
  </si>
  <si>
    <t>概率</t>
    <phoneticPr fontId="2" type="noConversion"/>
  </si>
  <si>
    <t>差异</t>
    <phoneticPr fontId="2" type="noConversion"/>
  </si>
  <si>
    <t>m=z*SE</t>
    <phoneticPr fontId="2" type="noConversion"/>
  </si>
  <si>
    <t>下限</t>
    <phoneticPr fontId="2" type="noConversion"/>
  </si>
  <si>
    <t>上限</t>
    <phoneticPr fontId="2" type="noConversion"/>
  </si>
  <si>
    <r>
      <t>n</t>
    </r>
    <r>
      <rPr>
        <sz val="10"/>
        <color rgb="FF000000"/>
        <rFont val="Arial"/>
        <family val="2"/>
      </rPr>
      <t>et conversion</t>
    </r>
    <phoneticPr fontId="2" type="noConversion"/>
  </si>
  <si>
    <t>实验组</t>
    <phoneticPr fontId="2" type="noConversion"/>
  </si>
  <si>
    <t>对照组</t>
    <phoneticPr fontId="2" type="noConversion"/>
  </si>
  <si>
    <t>实验组</t>
    <phoneticPr fontId="2" type="noConversion"/>
  </si>
  <si>
    <r>
      <t>p</t>
    </r>
    <r>
      <rPr>
        <sz val="10"/>
        <color rgb="FF000000"/>
        <rFont val="宋体"/>
        <family val="3"/>
        <charset val="134"/>
      </rPr>
      <t>对照组</t>
    </r>
    <phoneticPr fontId="2" type="noConversion"/>
  </si>
  <si>
    <r>
      <t>S</t>
    </r>
    <r>
      <rPr>
        <sz val="10"/>
        <color rgb="FF000000"/>
        <rFont val="Arial"/>
        <family val="2"/>
      </rPr>
      <t>E</t>
    </r>
    <phoneticPr fontId="2" type="noConversion"/>
  </si>
  <si>
    <t>m</t>
    <phoneticPr fontId="2" type="noConversion"/>
  </si>
  <si>
    <t>下限</t>
    <phoneticPr fontId="2" type="noConversion"/>
  </si>
  <si>
    <t>上限</t>
    <phoneticPr fontId="2" type="noConversion"/>
  </si>
  <si>
    <r>
      <t>p</t>
    </r>
    <r>
      <rPr>
        <sz val="10"/>
        <color rgb="FF000000"/>
        <rFont val="宋体"/>
        <family val="3"/>
        <charset val="134"/>
      </rPr>
      <t>实验组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</si>
</sst>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5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176" fontId="0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1" topLeftCell="A14" activePane="bottomLeft" state="frozen"/>
      <selection pane="bottomLeft" activeCell="F30" sqref="F30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5</v>
      </c>
      <c r="B2" s="2">
        <v>7723</v>
      </c>
      <c r="C2" s="2">
        <v>687</v>
      </c>
      <c r="D2" s="2">
        <v>134</v>
      </c>
      <c r="E2" s="2">
        <v>70</v>
      </c>
    </row>
    <row r="3" spans="1:5" ht="15.75" customHeight="1" x14ac:dyDescent="0.2">
      <c r="A3" s="1" t="s">
        <v>6</v>
      </c>
      <c r="B3" s="2">
        <v>9102</v>
      </c>
      <c r="C3" s="2">
        <v>779</v>
      </c>
      <c r="D3" s="2">
        <v>147</v>
      </c>
      <c r="E3" s="2">
        <v>70</v>
      </c>
    </row>
    <row r="4" spans="1:5" ht="15.75" customHeight="1" x14ac:dyDescent="0.2">
      <c r="A4" s="1" t="s">
        <v>7</v>
      </c>
      <c r="B4" s="2">
        <v>10511</v>
      </c>
      <c r="C4" s="2">
        <v>909</v>
      </c>
      <c r="D4" s="2">
        <v>167</v>
      </c>
      <c r="E4" s="2">
        <v>95</v>
      </c>
    </row>
    <row r="5" spans="1:5" ht="15.75" customHeight="1" x14ac:dyDescent="0.2">
      <c r="A5" s="1" t="s">
        <v>8</v>
      </c>
      <c r="B5" s="2">
        <v>9871</v>
      </c>
      <c r="C5" s="2">
        <v>836</v>
      </c>
      <c r="D5" s="2">
        <v>156</v>
      </c>
      <c r="E5" s="2">
        <v>105</v>
      </c>
    </row>
    <row r="6" spans="1:5" ht="15.75" customHeight="1" x14ac:dyDescent="0.2">
      <c r="A6" s="1" t="s">
        <v>9</v>
      </c>
      <c r="B6" s="2">
        <v>10014</v>
      </c>
      <c r="C6" s="2">
        <v>837</v>
      </c>
      <c r="D6" s="2">
        <v>163</v>
      </c>
      <c r="E6" s="2">
        <v>64</v>
      </c>
    </row>
    <row r="7" spans="1:5" ht="15.75" customHeight="1" x14ac:dyDescent="0.2">
      <c r="A7" s="1" t="s">
        <v>10</v>
      </c>
      <c r="B7" s="2">
        <v>9670</v>
      </c>
      <c r="C7" s="2">
        <v>823</v>
      </c>
      <c r="D7" s="2">
        <v>138</v>
      </c>
      <c r="E7" s="2">
        <v>82</v>
      </c>
    </row>
    <row r="8" spans="1:5" ht="15.75" customHeight="1" x14ac:dyDescent="0.2">
      <c r="A8" s="1" t="s">
        <v>11</v>
      </c>
      <c r="B8" s="2">
        <v>9008</v>
      </c>
      <c r="C8" s="2">
        <v>748</v>
      </c>
      <c r="D8" s="2">
        <v>146</v>
      </c>
      <c r="E8" s="2">
        <v>76</v>
      </c>
    </row>
    <row r="9" spans="1:5" ht="15.75" customHeight="1" x14ac:dyDescent="0.2">
      <c r="A9" s="1" t="s">
        <v>12</v>
      </c>
      <c r="B9" s="2">
        <v>7434</v>
      </c>
      <c r="C9" s="2">
        <v>632</v>
      </c>
      <c r="D9" s="2">
        <v>110</v>
      </c>
      <c r="E9" s="2">
        <v>70</v>
      </c>
    </row>
    <row r="10" spans="1:5" ht="15.75" customHeight="1" x14ac:dyDescent="0.2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</row>
    <row r="11" spans="1:5" ht="15.75" customHeight="1" x14ac:dyDescent="0.2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</row>
    <row r="12" spans="1:5" ht="15.75" customHeight="1" x14ac:dyDescent="0.2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</row>
    <row r="13" spans="1:5" ht="15.75" customHeight="1" x14ac:dyDescent="0.2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</row>
    <row r="14" spans="1:5" ht="15.75" customHeight="1" x14ac:dyDescent="0.2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</row>
    <row r="15" spans="1:5" ht="15.75" customHeight="1" x14ac:dyDescent="0.2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</row>
    <row r="16" spans="1:5" ht="15.75" customHeight="1" x14ac:dyDescent="0.2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</row>
    <row r="17" spans="1:5" ht="15.75" customHeight="1" x14ac:dyDescent="0.2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</row>
    <row r="18" spans="1:5" ht="15.75" customHeight="1" x14ac:dyDescent="0.2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</row>
    <row r="19" spans="1:5" ht="15.75" customHeight="1" x14ac:dyDescent="0.2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</row>
    <row r="20" spans="1:5" ht="15.75" customHeight="1" x14ac:dyDescent="0.2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</row>
    <row r="21" spans="1:5" ht="15.75" customHeight="1" x14ac:dyDescent="0.2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</row>
    <row r="22" spans="1:5" ht="15.75" customHeight="1" x14ac:dyDescent="0.2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</row>
    <row r="23" spans="1:5" ht="15.75" customHeight="1" x14ac:dyDescent="0.2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</row>
    <row r="24" spans="1:5" ht="15.75" customHeight="1" x14ac:dyDescent="0.2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</row>
    <row r="25" spans="1:5" ht="15.75" customHeight="1" x14ac:dyDescent="0.2">
      <c r="A25" s="1" t="s">
        <v>28</v>
      </c>
      <c r="B25" s="2">
        <v>9437</v>
      </c>
      <c r="C25" s="2">
        <v>788</v>
      </c>
      <c r="D25" s="1"/>
      <c r="E25" s="3"/>
    </row>
    <row r="26" spans="1:5" ht="12.75" x14ac:dyDescent="0.2">
      <c r="A26" s="1" t="s">
        <v>29</v>
      </c>
      <c r="B26" s="2">
        <v>9420</v>
      </c>
      <c r="C26" s="2">
        <v>781</v>
      </c>
      <c r="D26" s="1"/>
      <c r="E26" s="3"/>
    </row>
    <row r="27" spans="1:5" ht="12.75" x14ac:dyDescent="0.2">
      <c r="A27" s="1" t="s">
        <v>30</v>
      </c>
      <c r="B27" s="2">
        <v>9570</v>
      </c>
      <c r="C27" s="2">
        <v>805</v>
      </c>
      <c r="D27" s="1"/>
      <c r="E27" s="3"/>
    </row>
    <row r="28" spans="1:5" ht="12.75" x14ac:dyDescent="0.2">
      <c r="A28" s="1" t="s">
        <v>31</v>
      </c>
      <c r="B28" s="2">
        <v>9921</v>
      </c>
      <c r="C28" s="2">
        <v>830</v>
      </c>
      <c r="D28" s="1"/>
      <c r="E28" s="3"/>
    </row>
    <row r="29" spans="1:5" ht="12.75" x14ac:dyDescent="0.2">
      <c r="A29" s="1" t="s">
        <v>32</v>
      </c>
      <c r="B29" s="2">
        <v>9424</v>
      </c>
      <c r="C29" s="2">
        <v>781</v>
      </c>
      <c r="D29" s="1"/>
      <c r="E29" s="3"/>
    </row>
    <row r="30" spans="1:5" ht="12.75" x14ac:dyDescent="0.2">
      <c r="A30" s="1" t="s">
        <v>33</v>
      </c>
      <c r="B30" s="2">
        <v>9010</v>
      </c>
      <c r="C30" s="2">
        <v>756</v>
      </c>
      <c r="D30" s="1"/>
      <c r="E30" s="3"/>
    </row>
    <row r="31" spans="1:5" ht="12.75" x14ac:dyDescent="0.2">
      <c r="A31" s="1" t="s">
        <v>34</v>
      </c>
      <c r="B31" s="2">
        <v>9656</v>
      </c>
      <c r="C31" s="2">
        <v>825</v>
      </c>
      <c r="D31" s="1"/>
      <c r="E31" s="3"/>
    </row>
    <row r="32" spans="1:5" ht="12.75" x14ac:dyDescent="0.2">
      <c r="A32" s="1" t="s">
        <v>35</v>
      </c>
      <c r="B32" s="2">
        <v>10419</v>
      </c>
      <c r="C32" s="2">
        <v>874</v>
      </c>
      <c r="D32" s="1"/>
      <c r="E32" s="3"/>
    </row>
    <row r="33" spans="1:5" ht="12.75" x14ac:dyDescent="0.2">
      <c r="A33" s="1" t="s">
        <v>36</v>
      </c>
      <c r="B33" s="2">
        <v>9880</v>
      </c>
      <c r="C33" s="2">
        <v>830</v>
      </c>
      <c r="D33" s="1"/>
      <c r="E33" s="3"/>
    </row>
    <row r="34" spans="1:5" ht="12.75" x14ac:dyDescent="0.2">
      <c r="A34" s="1" t="s">
        <v>37</v>
      </c>
      <c r="B34" s="2">
        <v>10134</v>
      </c>
      <c r="C34" s="2">
        <v>801</v>
      </c>
      <c r="D34" s="1"/>
      <c r="E34" s="3"/>
    </row>
    <row r="35" spans="1:5" ht="12.75" x14ac:dyDescent="0.2">
      <c r="A35" s="1" t="s">
        <v>38</v>
      </c>
      <c r="B35" s="2">
        <v>9717</v>
      </c>
      <c r="C35" s="2">
        <v>814</v>
      </c>
      <c r="D35" s="1"/>
      <c r="E35" s="3"/>
    </row>
    <row r="36" spans="1:5" ht="12.75" x14ac:dyDescent="0.2">
      <c r="A36" s="1" t="s">
        <v>39</v>
      </c>
      <c r="B36" s="2">
        <v>9192</v>
      </c>
      <c r="C36" s="2">
        <v>735</v>
      </c>
      <c r="D36" s="1"/>
      <c r="E36" s="3"/>
    </row>
    <row r="37" spans="1:5" ht="12.75" x14ac:dyDescent="0.2">
      <c r="A37" s="1" t="s">
        <v>40</v>
      </c>
      <c r="B37" s="2">
        <v>8630</v>
      </c>
      <c r="C37" s="2">
        <v>743</v>
      </c>
      <c r="D37" s="1"/>
      <c r="E37" s="3"/>
    </row>
    <row r="38" spans="1:5" ht="12.75" x14ac:dyDescent="0.2">
      <c r="A38" s="1" t="s">
        <v>41</v>
      </c>
      <c r="B38" s="2">
        <v>8970</v>
      </c>
      <c r="C38" s="2">
        <v>722</v>
      </c>
      <c r="D38" s="1"/>
      <c r="E38" s="3"/>
    </row>
    <row r="39" spans="1:5" ht="12.75" x14ac:dyDescent="0.2">
      <c r="A39" s="1"/>
      <c r="B39" s="2">
        <f>SUM(B2:B38)</f>
        <v>345543</v>
      </c>
      <c r="C39" s="2">
        <f t="shared" ref="C39:E39" si="0">SUM(C2:C38)</f>
        <v>28378</v>
      </c>
      <c r="D39" s="2">
        <f t="shared" si="0"/>
        <v>3785</v>
      </c>
      <c r="E39" s="2">
        <f t="shared" si="0"/>
        <v>2033</v>
      </c>
    </row>
    <row r="40" spans="1:5" ht="12.75" x14ac:dyDescent="0.2">
      <c r="A40" s="1"/>
      <c r="B40" s="2"/>
      <c r="C40" s="2"/>
      <c r="D40" s="1"/>
      <c r="E40" s="3"/>
    </row>
    <row r="43" spans="1:5" ht="15.75" customHeight="1" x14ac:dyDescent="0.2">
      <c r="D43">
        <f>D39/C39</f>
        <v>0.13337796884910846</v>
      </c>
      <c r="E43">
        <f>E39/C39</f>
        <v>7.1640002819085211E-2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abSelected="1" topLeftCell="J1" workbookViewId="0">
      <pane ySplit="1" topLeftCell="A41" activePane="bottomLeft" state="frozen"/>
      <selection pane="bottomLeft" activeCell="K51" sqref="K51"/>
    </sheetView>
  </sheetViews>
  <sheetFormatPr defaultColWidth="14.42578125" defaultRowHeight="15.75" customHeight="1" x14ac:dyDescent="0.2"/>
  <sheetData>
    <row r="1" spans="1:18" ht="15.75" customHeight="1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4"/>
      <c r="G1" s="4" t="s">
        <v>0</v>
      </c>
      <c r="H1" s="4" t="s">
        <v>1</v>
      </c>
      <c r="I1" s="4" t="s">
        <v>2</v>
      </c>
      <c r="J1" s="4" t="s">
        <v>3</v>
      </c>
      <c r="K1" s="4" t="s">
        <v>4</v>
      </c>
      <c r="M1" s="6" t="s">
        <v>59</v>
      </c>
      <c r="N1" s="6" t="s">
        <v>60</v>
      </c>
      <c r="P1" s="6" t="s">
        <v>61</v>
      </c>
      <c r="Q1" s="6" t="s">
        <v>47</v>
      </c>
    </row>
    <row r="2" spans="1:18" ht="15.75" customHeight="1" x14ac:dyDescent="0.2">
      <c r="A2" s="1" t="s">
        <v>5</v>
      </c>
      <c r="B2" s="2">
        <v>7716</v>
      </c>
      <c r="C2" s="2">
        <v>686</v>
      </c>
      <c r="D2" s="2">
        <v>105</v>
      </c>
      <c r="E2" s="2">
        <v>34</v>
      </c>
      <c r="F2" s="2"/>
      <c r="G2" s="4" t="s">
        <v>5</v>
      </c>
      <c r="H2" s="2">
        <v>7723</v>
      </c>
      <c r="I2" s="2">
        <v>687</v>
      </c>
      <c r="J2" s="2">
        <v>134</v>
      </c>
      <c r="K2" s="2">
        <v>70</v>
      </c>
      <c r="M2">
        <f>D2/C2</f>
        <v>0.15306122448979592</v>
      </c>
      <c r="N2">
        <f>J2/I2</f>
        <v>0.1950509461426492</v>
      </c>
      <c r="O2">
        <f t="shared" ref="O2:O4" si="0">M2-N2</f>
        <v>-4.1989721652853279E-2</v>
      </c>
      <c r="P2">
        <f>E2/B2</f>
        <v>4.4064282011404875E-3</v>
      </c>
      <c r="Q2">
        <f>K2/H2</f>
        <v>9.063835297164315E-3</v>
      </c>
      <c r="R2">
        <f>P2-Q2</f>
        <v>-4.6574070960238275E-3</v>
      </c>
    </row>
    <row r="3" spans="1:18" ht="15.75" customHeight="1" x14ac:dyDescent="0.2">
      <c r="A3" s="1" t="s">
        <v>6</v>
      </c>
      <c r="B3" s="2">
        <v>9288</v>
      </c>
      <c r="C3" s="2">
        <v>785</v>
      </c>
      <c r="D3" s="2">
        <v>116</v>
      </c>
      <c r="E3" s="2">
        <v>91</v>
      </c>
      <c r="F3" s="2"/>
      <c r="G3" s="4" t="s">
        <v>6</v>
      </c>
      <c r="H3" s="2">
        <v>9102</v>
      </c>
      <c r="I3" s="2">
        <v>779</v>
      </c>
      <c r="J3" s="2">
        <v>147</v>
      </c>
      <c r="K3" s="2">
        <v>70</v>
      </c>
      <c r="M3">
        <f t="shared" ref="M3:M24" si="1">D3/C3</f>
        <v>0.14777070063694267</v>
      </c>
      <c r="N3">
        <f t="shared" ref="N3:N24" si="2">J3/I3</f>
        <v>0.18870346598202825</v>
      </c>
      <c r="O3">
        <f t="shared" si="0"/>
        <v>-4.0932765345085581E-2</v>
      </c>
      <c r="P3">
        <f t="shared" ref="P3:P24" si="3">E3/B3</f>
        <v>9.7975882859603798E-3</v>
      </c>
      <c r="Q3">
        <f t="shared" ref="Q3:Q24" si="4">K3/H3</f>
        <v>7.6906174467150073E-3</v>
      </c>
      <c r="R3">
        <f t="shared" ref="R3:R24" si="5">P3-Q3</f>
        <v>2.1069708392453725E-3</v>
      </c>
    </row>
    <row r="4" spans="1:18" ht="15.75" customHeight="1" x14ac:dyDescent="0.2">
      <c r="A4" s="1" t="s">
        <v>7</v>
      </c>
      <c r="B4" s="2">
        <v>10480</v>
      </c>
      <c r="C4" s="2">
        <v>884</v>
      </c>
      <c r="D4" s="2">
        <v>145</v>
      </c>
      <c r="E4" s="2">
        <v>79</v>
      </c>
      <c r="F4" s="2"/>
      <c r="G4" s="4" t="s">
        <v>7</v>
      </c>
      <c r="H4" s="2">
        <v>10511</v>
      </c>
      <c r="I4" s="2">
        <v>909</v>
      </c>
      <c r="J4" s="2">
        <v>167</v>
      </c>
      <c r="K4" s="2">
        <v>95</v>
      </c>
      <c r="M4">
        <f t="shared" si="1"/>
        <v>0.16402714932126697</v>
      </c>
      <c r="N4">
        <f t="shared" si="2"/>
        <v>0.18371837183718373</v>
      </c>
      <c r="O4">
        <f t="shared" si="0"/>
        <v>-1.9691222515916762E-2</v>
      </c>
      <c r="P4">
        <f t="shared" si="3"/>
        <v>7.5381679389312974E-3</v>
      </c>
      <c r="Q4">
        <f t="shared" si="4"/>
        <v>9.0381505089905806E-3</v>
      </c>
      <c r="R4">
        <f t="shared" si="5"/>
        <v>-1.4999825700592832E-3</v>
      </c>
    </row>
    <row r="5" spans="1:18" ht="15.75" customHeight="1" x14ac:dyDescent="0.2">
      <c r="A5" s="1" t="s">
        <v>8</v>
      </c>
      <c r="B5" s="2">
        <v>9867</v>
      </c>
      <c r="C5" s="2">
        <v>827</v>
      </c>
      <c r="D5" s="2">
        <v>138</v>
      </c>
      <c r="E5" s="2">
        <v>92</v>
      </c>
      <c r="F5" s="2"/>
      <c r="G5" s="4" t="s">
        <v>8</v>
      </c>
      <c r="H5" s="2">
        <v>9871</v>
      </c>
      <c r="I5" s="2">
        <v>836</v>
      </c>
      <c r="J5" s="2">
        <v>156</v>
      </c>
      <c r="K5" s="2">
        <v>105</v>
      </c>
      <c r="M5">
        <f t="shared" si="1"/>
        <v>0.16686819830713423</v>
      </c>
      <c r="N5">
        <f t="shared" si="2"/>
        <v>0.18660287081339713</v>
      </c>
      <c r="O5">
        <f>M5-N5</f>
        <v>-1.9734672506262901E-2</v>
      </c>
      <c r="P5">
        <f t="shared" si="3"/>
        <v>9.324009324009324E-3</v>
      </c>
      <c r="Q5">
        <f t="shared" si="4"/>
        <v>1.0637220139803465E-2</v>
      </c>
      <c r="R5">
        <f t="shared" si="5"/>
        <v>-1.313210815794141E-3</v>
      </c>
    </row>
    <row r="6" spans="1:18" ht="15.75" customHeight="1" x14ac:dyDescent="0.2">
      <c r="A6" s="1" t="s">
        <v>9</v>
      </c>
      <c r="B6" s="2">
        <v>9793</v>
      </c>
      <c r="C6" s="2">
        <v>832</v>
      </c>
      <c r="D6" s="2">
        <v>140</v>
      </c>
      <c r="E6" s="2">
        <v>94</v>
      </c>
      <c r="F6" s="2"/>
      <c r="G6" s="4" t="s">
        <v>9</v>
      </c>
      <c r="H6" s="2">
        <v>10014</v>
      </c>
      <c r="I6" s="2">
        <v>837</v>
      </c>
      <c r="J6" s="2">
        <v>163</v>
      </c>
      <c r="K6" s="2">
        <v>64</v>
      </c>
      <c r="M6">
        <f t="shared" si="1"/>
        <v>0.16826923076923078</v>
      </c>
      <c r="N6">
        <f t="shared" si="2"/>
        <v>0.19474313022700118</v>
      </c>
      <c r="O6">
        <f t="shared" ref="O6:O24" si="6">M6-N6</f>
        <v>-2.64738994577704E-2</v>
      </c>
      <c r="P6">
        <f t="shared" si="3"/>
        <v>9.5986929439395487E-3</v>
      </c>
      <c r="Q6">
        <f t="shared" si="4"/>
        <v>6.3910525264629517E-3</v>
      </c>
      <c r="R6">
        <f t="shared" si="5"/>
        <v>3.207640417476597E-3</v>
      </c>
    </row>
    <row r="7" spans="1:18" ht="15.75" customHeight="1" x14ac:dyDescent="0.2">
      <c r="A7" s="1" t="s">
        <v>10</v>
      </c>
      <c r="B7" s="2">
        <v>9500</v>
      </c>
      <c r="C7" s="2">
        <v>788</v>
      </c>
      <c r="D7" s="2">
        <v>129</v>
      </c>
      <c r="E7" s="2">
        <v>61</v>
      </c>
      <c r="F7" s="2"/>
      <c r="G7" s="4" t="s">
        <v>10</v>
      </c>
      <c r="H7" s="2">
        <v>9670</v>
      </c>
      <c r="I7" s="2">
        <v>823</v>
      </c>
      <c r="J7" s="2">
        <v>138</v>
      </c>
      <c r="K7" s="2">
        <v>82</v>
      </c>
      <c r="M7">
        <f t="shared" si="1"/>
        <v>0.16370558375634517</v>
      </c>
      <c r="N7">
        <f t="shared" si="2"/>
        <v>0.16767922235722965</v>
      </c>
      <c r="O7">
        <f t="shared" si="6"/>
        <v>-3.9736386008844826E-3</v>
      </c>
      <c r="P7">
        <f t="shared" si="3"/>
        <v>6.4210526315789471E-3</v>
      </c>
      <c r="Q7">
        <f t="shared" si="4"/>
        <v>8.4798345398138571E-3</v>
      </c>
      <c r="R7">
        <f t="shared" si="5"/>
        <v>-2.05878190823491E-3</v>
      </c>
    </row>
    <row r="8" spans="1:18" ht="15.75" customHeight="1" x14ac:dyDescent="0.2">
      <c r="A8" s="1" t="s">
        <v>11</v>
      </c>
      <c r="B8" s="2">
        <v>9088</v>
      </c>
      <c r="C8" s="2">
        <v>780</v>
      </c>
      <c r="D8" s="2">
        <v>127</v>
      </c>
      <c r="E8" s="2">
        <v>44</v>
      </c>
      <c r="F8" s="2"/>
      <c r="G8" s="4" t="s">
        <v>11</v>
      </c>
      <c r="H8" s="2">
        <v>9008</v>
      </c>
      <c r="I8" s="2">
        <v>748</v>
      </c>
      <c r="J8" s="2">
        <v>146</v>
      </c>
      <c r="K8" s="2">
        <v>76</v>
      </c>
      <c r="M8">
        <f t="shared" si="1"/>
        <v>0.16282051282051282</v>
      </c>
      <c r="N8">
        <f t="shared" si="2"/>
        <v>0.19518716577540107</v>
      </c>
      <c r="O8">
        <f t="shared" si="6"/>
        <v>-3.2366652954888248E-2</v>
      </c>
      <c r="P8">
        <f t="shared" si="3"/>
        <v>4.8415492957746475E-3</v>
      </c>
      <c r="Q8">
        <f t="shared" si="4"/>
        <v>8.436944937833037E-3</v>
      </c>
      <c r="R8">
        <f t="shared" si="5"/>
        <v>-3.5953956420583895E-3</v>
      </c>
    </row>
    <row r="9" spans="1:18" ht="15.75" customHeight="1" x14ac:dyDescent="0.2">
      <c r="A9" s="1" t="s">
        <v>12</v>
      </c>
      <c r="B9" s="2">
        <v>7664</v>
      </c>
      <c r="C9" s="2">
        <v>652</v>
      </c>
      <c r="D9" s="2">
        <v>94</v>
      </c>
      <c r="E9" s="2">
        <v>62</v>
      </c>
      <c r="F9" s="2"/>
      <c r="G9" s="4" t="s">
        <v>12</v>
      </c>
      <c r="H9" s="2">
        <v>7434</v>
      </c>
      <c r="I9" s="2">
        <v>632</v>
      </c>
      <c r="J9" s="2">
        <v>110</v>
      </c>
      <c r="K9" s="2">
        <v>70</v>
      </c>
      <c r="M9">
        <f t="shared" si="1"/>
        <v>0.14417177914110429</v>
      </c>
      <c r="N9">
        <f t="shared" si="2"/>
        <v>0.17405063291139242</v>
      </c>
      <c r="O9">
        <f t="shared" si="6"/>
        <v>-2.9878853770288122E-2</v>
      </c>
      <c r="P9">
        <f t="shared" si="3"/>
        <v>8.0897703549060538E-3</v>
      </c>
      <c r="Q9">
        <f t="shared" si="4"/>
        <v>9.4161958568738224E-3</v>
      </c>
      <c r="R9">
        <f t="shared" si="5"/>
        <v>-1.3264255019677686E-3</v>
      </c>
    </row>
    <row r="10" spans="1:18" ht="15.75" customHeight="1" x14ac:dyDescent="0.2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  <c r="F10" s="2"/>
      <c r="G10" s="4" t="s">
        <v>13</v>
      </c>
      <c r="H10" s="2">
        <v>8459</v>
      </c>
      <c r="I10" s="2">
        <v>691</v>
      </c>
      <c r="J10" s="2">
        <v>131</v>
      </c>
      <c r="K10" s="2">
        <v>60</v>
      </c>
      <c r="M10">
        <f t="shared" si="1"/>
        <v>0.17216642754662842</v>
      </c>
      <c r="N10">
        <f t="shared" si="2"/>
        <v>0.18958031837916064</v>
      </c>
      <c r="O10">
        <f t="shared" si="6"/>
        <v>-1.7413890832532225E-2</v>
      </c>
      <c r="P10">
        <f t="shared" si="3"/>
        <v>9.1297130661607776E-3</v>
      </c>
      <c r="Q10">
        <f t="shared" si="4"/>
        <v>7.0930370020096936E-3</v>
      </c>
      <c r="R10">
        <f t="shared" si="5"/>
        <v>2.036676064151084E-3</v>
      </c>
    </row>
    <row r="11" spans="1:18" ht="15.75" customHeight="1" x14ac:dyDescent="0.2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  <c r="F11" s="2"/>
      <c r="G11" s="4" t="s">
        <v>14</v>
      </c>
      <c r="H11" s="2">
        <v>10667</v>
      </c>
      <c r="I11" s="2">
        <v>861</v>
      </c>
      <c r="J11" s="2">
        <v>165</v>
      </c>
      <c r="K11" s="2">
        <v>97</v>
      </c>
      <c r="M11">
        <f t="shared" si="1"/>
        <v>0.17790697674418604</v>
      </c>
      <c r="N11">
        <f t="shared" si="2"/>
        <v>0.19163763066202091</v>
      </c>
      <c r="O11">
        <f t="shared" si="6"/>
        <v>-1.3730653917834873E-2</v>
      </c>
      <c r="P11">
        <f t="shared" si="3"/>
        <v>9.3368902439024386E-3</v>
      </c>
      <c r="Q11">
        <f t="shared" si="4"/>
        <v>9.0934658291928379E-3</v>
      </c>
      <c r="R11">
        <f t="shared" si="5"/>
        <v>2.4342441470960076E-4</v>
      </c>
    </row>
    <row r="12" spans="1:18" ht="15.75" customHeight="1" x14ac:dyDescent="0.2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  <c r="F12" s="2"/>
      <c r="G12" s="4" t="s">
        <v>15</v>
      </c>
      <c r="H12" s="2">
        <v>10660</v>
      </c>
      <c r="I12" s="2">
        <v>867</v>
      </c>
      <c r="J12" s="2">
        <v>196</v>
      </c>
      <c r="K12" s="2">
        <v>105</v>
      </c>
      <c r="M12">
        <f t="shared" si="1"/>
        <v>0.16550925925925927</v>
      </c>
      <c r="N12">
        <f t="shared" si="2"/>
        <v>0.22606689734717417</v>
      </c>
      <c r="O12">
        <f t="shared" si="6"/>
        <v>-6.0557638087914895E-2</v>
      </c>
      <c r="P12">
        <f t="shared" si="3"/>
        <v>6.7292199791488955E-3</v>
      </c>
      <c r="Q12">
        <f t="shared" si="4"/>
        <v>9.8499061913696062E-3</v>
      </c>
      <c r="R12">
        <f t="shared" si="5"/>
        <v>-3.1206862122207107E-3</v>
      </c>
    </row>
    <row r="13" spans="1:18" ht="15.75" customHeight="1" x14ac:dyDescent="0.2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  <c r="F13" s="2"/>
      <c r="G13" s="4" t="s">
        <v>16</v>
      </c>
      <c r="H13" s="2">
        <v>9947</v>
      </c>
      <c r="I13" s="2">
        <v>838</v>
      </c>
      <c r="J13" s="2">
        <v>162</v>
      </c>
      <c r="K13" s="2">
        <v>92</v>
      </c>
      <c r="M13">
        <f t="shared" si="1"/>
        <v>0.15980024968789014</v>
      </c>
      <c r="N13">
        <f t="shared" si="2"/>
        <v>0.19331742243436753</v>
      </c>
      <c r="O13">
        <f t="shared" si="6"/>
        <v>-3.3517172746477392E-2</v>
      </c>
      <c r="P13">
        <f t="shared" si="3"/>
        <v>7.1890726096333572E-3</v>
      </c>
      <c r="Q13">
        <f t="shared" si="4"/>
        <v>9.2490198049663217E-3</v>
      </c>
      <c r="R13">
        <f t="shared" si="5"/>
        <v>-2.0599471953329646E-3</v>
      </c>
    </row>
    <row r="14" spans="1:18" ht="15.75" customHeight="1" x14ac:dyDescent="0.2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  <c r="F14" s="2"/>
      <c r="G14" s="4" t="s">
        <v>17</v>
      </c>
      <c r="H14" s="2">
        <v>8324</v>
      </c>
      <c r="I14" s="2">
        <v>665</v>
      </c>
      <c r="J14" s="2">
        <v>127</v>
      </c>
      <c r="K14" s="2">
        <v>56</v>
      </c>
      <c r="M14">
        <f t="shared" si="1"/>
        <v>0.19003115264797507</v>
      </c>
      <c r="N14">
        <f t="shared" si="2"/>
        <v>0.19097744360902255</v>
      </c>
      <c r="O14">
        <f t="shared" si="6"/>
        <v>-9.4629096104748012E-4</v>
      </c>
      <c r="P14">
        <f t="shared" si="3"/>
        <v>8.3170254403131111E-3</v>
      </c>
      <c r="Q14">
        <f t="shared" si="4"/>
        <v>6.7275348390197021E-3</v>
      </c>
      <c r="R14">
        <f t="shared" si="5"/>
        <v>1.589490601293409E-3</v>
      </c>
    </row>
    <row r="15" spans="1:18" ht="15.75" customHeight="1" x14ac:dyDescent="0.2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  <c r="F15" s="2"/>
      <c r="G15" s="4" t="s">
        <v>18</v>
      </c>
      <c r="H15" s="2">
        <v>9434</v>
      </c>
      <c r="I15" s="2">
        <v>673</v>
      </c>
      <c r="J15" s="2">
        <v>220</v>
      </c>
      <c r="K15" s="2">
        <v>122</v>
      </c>
      <c r="M15">
        <f t="shared" si="1"/>
        <v>0.27833572453371591</v>
      </c>
      <c r="N15">
        <f t="shared" si="2"/>
        <v>0.32689450222882616</v>
      </c>
      <c r="O15">
        <f t="shared" si="6"/>
        <v>-4.8558777695110245E-2</v>
      </c>
      <c r="P15">
        <f t="shared" si="3"/>
        <v>9.9978727930227617E-3</v>
      </c>
      <c r="Q15">
        <f t="shared" si="4"/>
        <v>1.2931948272206912E-2</v>
      </c>
      <c r="R15">
        <f t="shared" si="5"/>
        <v>-2.9340754791841502E-3</v>
      </c>
    </row>
    <row r="16" spans="1:18" ht="15.75" customHeight="1" x14ac:dyDescent="0.2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  <c r="F16" s="2"/>
      <c r="G16" s="4" t="s">
        <v>19</v>
      </c>
      <c r="H16" s="2">
        <v>8687</v>
      </c>
      <c r="I16" s="2">
        <v>691</v>
      </c>
      <c r="J16" s="2">
        <v>176</v>
      </c>
      <c r="K16" s="2">
        <v>128</v>
      </c>
      <c r="M16">
        <f t="shared" si="1"/>
        <v>0.18983557548579971</v>
      </c>
      <c r="N16">
        <f t="shared" si="2"/>
        <v>0.25470332850940663</v>
      </c>
      <c r="O16">
        <f t="shared" si="6"/>
        <v>-6.4867753023606922E-2</v>
      </c>
      <c r="P16">
        <f t="shared" si="3"/>
        <v>9.3436382512400509E-3</v>
      </c>
      <c r="Q16">
        <f t="shared" si="4"/>
        <v>1.4734660987682745E-2</v>
      </c>
      <c r="R16">
        <f t="shared" si="5"/>
        <v>-5.3910227364426938E-3</v>
      </c>
    </row>
    <row r="17" spans="1:18" ht="15.75" customHeight="1" x14ac:dyDescent="0.2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  <c r="F17" s="2"/>
      <c r="G17" s="4" t="s">
        <v>20</v>
      </c>
      <c r="H17" s="2">
        <v>8896</v>
      </c>
      <c r="I17" s="2">
        <v>708</v>
      </c>
      <c r="J17" s="2">
        <v>161</v>
      </c>
      <c r="K17" s="2">
        <v>104</v>
      </c>
      <c r="M17">
        <f t="shared" si="1"/>
        <v>0.22077922077922077</v>
      </c>
      <c r="N17">
        <f t="shared" si="2"/>
        <v>0.22740112994350281</v>
      </c>
      <c r="O17">
        <f t="shared" si="6"/>
        <v>-6.6219091642820416E-3</v>
      </c>
      <c r="P17">
        <f t="shared" si="3"/>
        <v>1.1372593176444094E-2</v>
      </c>
      <c r="Q17">
        <f t="shared" si="4"/>
        <v>1.1690647482014389E-2</v>
      </c>
      <c r="R17">
        <f t="shared" si="5"/>
        <v>-3.1805430557029467E-4</v>
      </c>
    </row>
    <row r="18" spans="1:18" ht="15.75" customHeight="1" x14ac:dyDescent="0.2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  <c r="F18" s="2"/>
      <c r="G18" s="4" t="s">
        <v>21</v>
      </c>
      <c r="H18" s="2">
        <v>9535</v>
      </c>
      <c r="I18" s="2">
        <v>759</v>
      </c>
      <c r="J18" s="2">
        <v>233</v>
      </c>
      <c r="K18" s="2">
        <v>124</v>
      </c>
      <c r="M18">
        <f t="shared" si="1"/>
        <v>0.27626459143968873</v>
      </c>
      <c r="N18">
        <f t="shared" si="2"/>
        <v>0.30698287220026349</v>
      </c>
      <c r="O18">
        <f t="shared" si="6"/>
        <v>-3.0718280760574757E-2</v>
      </c>
      <c r="P18">
        <f t="shared" si="3"/>
        <v>1.232522009321595E-2</v>
      </c>
      <c r="Q18">
        <f t="shared" si="4"/>
        <v>1.3004719454640797E-2</v>
      </c>
      <c r="R18">
        <f t="shared" si="5"/>
        <v>-6.7949936142484672E-4</v>
      </c>
    </row>
    <row r="19" spans="1:18" ht="15.75" customHeight="1" x14ac:dyDescent="0.2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  <c r="F19" s="2"/>
      <c r="G19" s="4" t="s">
        <v>22</v>
      </c>
      <c r="H19" s="2">
        <v>9363</v>
      </c>
      <c r="I19" s="2">
        <v>736</v>
      </c>
      <c r="J19" s="2">
        <v>154</v>
      </c>
      <c r="K19" s="2">
        <v>91</v>
      </c>
      <c r="M19">
        <f t="shared" si="1"/>
        <v>0.22010869565217392</v>
      </c>
      <c r="N19">
        <f t="shared" si="2"/>
        <v>0.20923913043478262</v>
      </c>
      <c r="O19">
        <f t="shared" si="6"/>
        <v>1.0869565217391297E-2</v>
      </c>
      <c r="P19">
        <f t="shared" si="3"/>
        <v>1.277139208173691E-2</v>
      </c>
      <c r="Q19">
        <f t="shared" si="4"/>
        <v>9.7191071237851118E-3</v>
      </c>
      <c r="R19">
        <f t="shared" si="5"/>
        <v>3.0522849579517983E-3</v>
      </c>
    </row>
    <row r="20" spans="1:18" ht="15.75" customHeight="1" x14ac:dyDescent="0.2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  <c r="F20" s="2"/>
      <c r="G20" s="4" t="s">
        <v>23</v>
      </c>
      <c r="H20" s="2">
        <v>9327</v>
      </c>
      <c r="I20" s="2">
        <v>739</v>
      </c>
      <c r="J20" s="2">
        <v>196</v>
      </c>
      <c r="K20" s="2">
        <v>86</v>
      </c>
      <c r="M20">
        <f t="shared" si="1"/>
        <v>0.27647867950481431</v>
      </c>
      <c r="N20">
        <f t="shared" si="2"/>
        <v>0.26522327469553453</v>
      </c>
      <c r="O20">
        <f t="shared" si="6"/>
        <v>1.1255404809279779E-2</v>
      </c>
      <c r="P20">
        <f t="shared" si="3"/>
        <v>1.0364931980133881E-2</v>
      </c>
      <c r="Q20">
        <f t="shared" si="4"/>
        <v>9.2205425109895996E-3</v>
      </c>
      <c r="R20">
        <f t="shared" si="5"/>
        <v>1.1443894691442816E-3</v>
      </c>
    </row>
    <row r="21" spans="1:18" ht="15.75" customHeight="1" x14ac:dyDescent="0.2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  <c r="F21" s="2"/>
      <c r="G21" s="4" t="s">
        <v>24</v>
      </c>
      <c r="H21" s="2">
        <v>9345</v>
      </c>
      <c r="I21" s="2">
        <v>734</v>
      </c>
      <c r="J21" s="2">
        <v>167</v>
      </c>
      <c r="K21" s="2">
        <v>75</v>
      </c>
      <c r="M21">
        <f t="shared" si="1"/>
        <v>0.28434065934065933</v>
      </c>
      <c r="N21">
        <f t="shared" si="2"/>
        <v>0.22752043596730245</v>
      </c>
      <c r="O21">
        <f t="shared" si="6"/>
        <v>5.6820223373356876E-2</v>
      </c>
      <c r="P21">
        <f t="shared" si="3"/>
        <v>7.1981091534164161E-3</v>
      </c>
      <c r="Q21">
        <f t="shared" si="4"/>
        <v>8.0256821829855531E-3</v>
      </c>
      <c r="R21">
        <f t="shared" si="5"/>
        <v>-8.2757302956913692E-4</v>
      </c>
    </row>
    <row r="22" spans="1:18" ht="15.75" customHeight="1" x14ac:dyDescent="0.2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  <c r="F22" s="2"/>
      <c r="G22" s="4" t="s">
        <v>25</v>
      </c>
      <c r="H22" s="2">
        <v>8890</v>
      </c>
      <c r="I22" s="2">
        <v>706</v>
      </c>
      <c r="J22" s="2">
        <v>174</v>
      </c>
      <c r="K22" s="2">
        <v>101</v>
      </c>
      <c r="M22">
        <f>D22/C22</f>
        <v>0.25207756232686979</v>
      </c>
      <c r="N22">
        <f t="shared" si="2"/>
        <v>0.24645892351274787</v>
      </c>
      <c r="O22">
        <f t="shared" si="6"/>
        <v>5.6186388141219179E-3</v>
      </c>
      <c r="P22">
        <f t="shared" si="3"/>
        <v>1.4113597246127367E-2</v>
      </c>
      <c r="Q22">
        <f t="shared" si="4"/>
        <v>1.1361079865016874E-2</v>
      </c>
      <c r="R22">
        <f t="shared" si="5"/>
        <v>2.7525173811104933E-3</v>
      </c>
    </row>
    <row r="23" spans="1:18" ht="15.75" customHeight="1" x14ac:dyDescent="0.2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  <c r="F23" s="2"/>
      <c r="G23" s="4" t="s">
        <v>26</v>
      </c>
      <c r="H23" s="2">
        <v>8460</v>
      </c>
      <c r="I23" s="2">
        <v>681</v>
      </c>
      <c r="J23" s="2">
        <v>156</v>
      </c>
      <c r="K23" s="2">
        <v>93</v>
      </c>
      <c r="M23">
        <f t="shared" si="1"/>
        <v>0.20431654676258992</v>
      </c>
      <c r="N23">
        <f t="shared" si="2"/>
        <v>0.22907488986784141</v>
      </c>
      <c r="O23">
        <f t="shared" si="6"/>
        <v>-2.475834310525149E-2</v>
      </c>
      <c r="P23">
        <f t="shared" si="3"/>
        <v>1.1837121212121212E-2</v>
      </c>
      <c r="Q23">
        <f t="shared" si="4"/>
        <v>1.099290780141844E-2</v>
      </c>
      <c r="R23">
        <f t="shared" si="5"/>
        <v>8.4421341070277205E-4</v>
      </c>
    </row>
    <row r="24" spans="1:18" ht="15.75" customHeight="1" x14ac:dyDescent="0.2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  <c r="F24" s="2"/>
      <c r="G24" s="4" t="s">
        <v>27</v>
      </c>
      <c r="H24" s="2">
        <v>8836</v>
      </c>
      <c r="I24" s="2">
        <v>693</v>
      </c>
      <c r="J24" s="2">
        <v>206</v>
      </c>
      <c r="K24" s="2">
        <v>67</v>
      </c>
      <c r="M24">
        <f t="shared" si="1"/>
        <v>0.25138121546961328</v>
      </c>
      <c r="N24">
        <f t="shared" si="2"/>
        <v>0.29725829725829728</v>
      </c>
      <c r="O24">
        <f t="shared" si="6"/>
        <v>-4.5877081788683993E-2</v>
      </c>
      <c r="P24">
        <f t="shared" si="3"/>
        <v>1.1656858306926211E-2</v>
      </c>
      <c r="Q24">
        <f t="shared" si="4"/>
        <v>7.582616568583069E-3</v>
      </c>
      <c r="R24">
        <f t="shared" si="5"/>
        <v>4.074241738343142E-3</v>
      </c>
    </row>
    <row r="25" spans="1:18" ht="15.75" customHeight="1" x14ac:dyDescent="0.2">
      <c r="A25" s="1" t="s">
        <v>28</v>
      </c>
      <c r="B25" s="2">
        <v>9359</v>
      </c>
      <c r="C25" s="2">
        <v>789</v>
      </c>
      <c r="D25" s="3"/>
      <c r="E25" s="3"/>
      <c r="F25" s="3"/>
      <c r="G25" s="4" t="s">
        <v>28</v>
      </c>
      <c r="H25" s="2">
        <v>9437</v>
      </c>
      <c r="I25" s="2">
        <v>788</v>
      </c>
      <c r="J25" s="4"/>
      <c r="K25" s="3"/>
    </row>
    <row r="26" spans="1:18" ht="12.75" x14ac:dyDescent="0.2">
      <c r="A26" s="1" t="s">
        <v>29</v>
      </c>
      <c r="B26" s="2">
        <v>9427</v>
      </c>
      <c r="C26" s="2">
        <v>743</v>
      </c>
      <c r="D26" s="3"/>
      <c r="E26" s="3"/>
      <c r="F26" s="3"/>
      <c r="G26" s="4" t="s">
        <v>29</v>
      </c>
      <c r="H26" s="2">
        <v>9420</v>
      </c>
      <c r="I26" s="2">
        <v>781</v>
      </c>
      <c r="J26" s="4"/>
      <c r="K26" s="3"/>
    </row>
    <row r="27" spans="1:18" ht="12.75" x14ac:dyDescent="0.2">
      <c r="A27" s="1" t="s">
        <v>30</v>
      </c>
      <c r="B27" s="2">
        <v>9633</v>
      </c>
      <c r="C27" s="2">
        <v>808</v>
      </c>
      <c r="D27" s="3"/>
      <c r="E27" s="3"/>
      <c r="F27" s="3"/>
      <c r="G27" s="4" t="s">
        <v>30</v>
      </c>
      <c r="H27" s="2">
        <v>9570</v>
      </c>
      <c r="I27" s="2">
        <v>805</v>
      </c>
      <c r="J27" s="4"/>
      <c r="K27" s="3"/>
    </row>
    <row r="28" spans="1:18" ht="12.75" x14ac:dyDescent="0.2">
      <c r="A28" s="1" t="s">
        <v>31</v>
      </c>
      <c r="B28" s="2">
        <v>9842</v>
      </c>
      <c r="C28" s="2">
        <v>831</v>
      </c>
      <c r="D28" s="3"/>
      <c r="E28" s="3"/>
      <c r="F28" s="3"/>
      <c r="G28" s="4" t="s">
        <v>31</v>
      </c>
      <c r="H28" s="2">
        <v>9921</v>
      </c>
      <c r="I28" s="2">
        <v>830</v>
      </c>
      <c r="J28" s="4"/>
      <c r="K28" s="3"/>
    </row>
    <row r="29" spans="1:18" ht="12.75" x14ac:dyDescent="0.2">
      <c r="A29" s="1" t="s">
        <v>32</v>
      </c>
      <c r="B29" s="2">
        <v>9272</v>
      </c>
      <c r="C29" s="2">
        <v>767</v>
      </c>
      <c r="D29" s="3"/>
      <c r="E29" s="3"/>
      <c r="F29" s="3"/>
      <c r="G29" s="4" t="s">
        <v>32</v>
      </c>
      <c r="H29" s="2">
        <v>9424</v>
      </c>
      <c r="I29" s="2">
        <v>781</v>
      </c>
      <c r="J29" s="4"/>
      <c r="K29" s="3"/>
    </row>
    <row r="30" spans="1:18" ht="12.75" x14ac:dyDescent="0.2">
      <c r="A30" s="1" t="s">
        <v>33</v>
      </c>
      <c r="B30" s="2">
        <v>8969</v>
      </c>
      <c r="C30" s="2">
        <v>760</v>
      </c>
      <c r="D30" s="3"/>
      <c r="E30" s="3"/>
      <c r="F30" s="3"/>
      <c r="G30" s="4" t="s">
        <v>33</v>
      </c>
      <c r="H30" s="2">
        <v>9010</v>
      </c>
      <c r="I30" s="2">
        <v>756</v>
      </c>
      <c r="J30" s="4"/>
      <c r="K30" s="3"/>
    </row>
    <row r="31" spans="1:18" ht="12.75" x14ac:dyDescent="0.2">
      <c r="A31" s="1" t="s">
        <v>34</v>
      </c>
      <c r="B31" s="2">
        <v>9697</v>
      </c>
      <c r="C31" s="2">
        <v>850</v>
      </c>
      <c r="D31" s="3"/>
      <c r="E31" s="3"/>
      <c r="F31" s="3"/>
      <c r="G31" s="4" t="s">
        <v>34</v>
      </c>
      <c r="H31" s="2">
        <v>9656</v>
      </c>
      <c r="I31" s="2">
        <v>825</v>
      </c>
      <c r="J31" s="4"/>
      <c r="K31" s="3"/>
    </row>
    <row r="32" spans="1:18" ht="12.75" x14ac:dyDescent="0.2">
      <c r="A32" s="1" t="s">
        <v>35</v>
      </c>
      <c r="B32" s="2">
        <v>10445</v>
      </c>
      <c r="C32" s="2">
        <v>851</v>
      </c>
      <c r="D32" s="3"/>
      <c r="E32" s="3"/>
      <c r="F32" s="3"/>
      <c r="G32" s="4" t="s">
        <v>35</v>
      </c>
      <c r="H32" s="2">
        <v>10419</v>
      </c>
      <c r="I32" s="2">
        <v>874</v>
      </c>
      <c r="J32" s="4"/>
      <c r="K32" s="3"/>
    </row>
    <row r="33" spans="1:11" ht="12.75" x14ac:dyDescent="0.2">
      <c r="A33" s="1" t="s">
        <v>36</v>
      </c>
      <c r="B33" s="2">
        <v>9931</v>
      </c>
      <c r="C33" s="2">
        <v>831</v>
      </c>
      <c r="D33" s="3"/>
      <c r="E33" s="3"/>
      <c r="F33" s="3"/>
      <c r="G33" s="4" t="s">
        <v>36</v>
      </c>
      <c r="H33" s="2">
        <v>9880</v>
      </c>
      <c r="I33" s="2">
        <v>830</v>
      </c>
      <c r="J33" s="4"/>
      <c r="K33" s="3"/>
    </row>
    <row r="34" spans="1:11" ht="12.75" x14ac:dyDescent="0.2">
      <c r="A34" s="1" t="s">
        <v>37</v>
      </c>
      <c r="B34" s="2">
        <v>10042</v>
      </c>
      <c r="C34" s="2">
        <v>802</v>
      </c>
      <c r="D34" s="3"/>
      <c r="E34" s="3"/>
      <c r="F34" s="3"/>
      <c r="G34" s="4" t="s">
        <v>37</v>
      </c>
      <c r="H34" s="2">
        <v>10134</v>
      </c>
      <c r="I34" s="2">
        <v>801</v>
      </c>
      <c r="J34" s="4"/>
      <c r="K34" s="3"/>
    </row>
    <row r="35" spans="1:11" ht="12.75" x14ac:dyDescent="0.2">
      <c r="A35" s="1" t="s">
        <v>38</v>
      </c>
      <c r="B35" s="2">
        <v>9721</v>
      </c>
      <c r="C35" s="2">
        <v>829</v>
      </c>
      <c r="D35" s="3"/>
      <c r="E35" s="3"/>
      <c r="F35" s="3"/>
      <c r="G35" s="4" t="s">
        <v>38</v>
      </c>
      <c r="H35" s="2">
        <v>9717</v>
      </c>
      <c r="I35" s="2">
        <v>814</v>
      </c>
      <c r="J35" s="4"/>
      <c r="K35" s="3"/>
    </row>
    <row r="36" spans="1:11" ht="12.75" x14ac:dyDescent="0.2">
      <c r="A36" s="1" t="s">
        <v>39</v>
      </c>
      <c r="B36" s="2">
        <v>9304</v>
      </c>
      <c r="C36" s="2">
        <v>770</v>
      </c>
      <c r="D36" s="3"/>
      <c r="E36" s="3"/>
      <c r="F36" s="3"/>
      <c r="G36" s="4" t="s">
        <v>39</v>
      </c>
      <c r="H36" s="2">
        <v>9192</v>
      </c>
      <c r="I36" s="2">
        <v>735</v>
      </c>
      <c r="J36" s="4"/>
      <c r="K36" s="3"/>
    </row>
    <row r="37" spans="1:11" ht="12.75" x14ac:dyDescent="0.2">
      <c r="A37" s="1" t="s">
        <v>40</v>
      </c>
      <c r="B37" s="2">
        <v>8668</v>
      </c>
      <c r="C37" s="2">
        <v>724</v>
      </c>
      <c r="D37" s="3"/>
      <c r="E37" s="3"/>
      <c r="F37" s="3"/>
      <c r="G37" s="4" t="s">
        <v>40</v>
      </c>
      <c r="H37" s="2">
        <v>8630</v>
      </c>
      <c r="I37" s="2">
        <v>743</v>
      </c>
      <c r="J37" s="4"/>
      <c r="K37" s="3"/>
    </row>
    <row r="38" spans="1:11" ht="12.75" x14ac:dyDescent="0.2">
      <c r="A38" s="1" t="s">
        <v>41</v>
      </c>
      <c r="B38" s="2">
        <v>8988</v>
      </c>
      <c r="C38" s="2">
        <v>710</v>
      </c>
      <c r="D38" s="3"/>
      <c r="E38" s="3"/>
      <c r="F38" s="3"/>
      <c r="G38" s="4" t="s">
        <v>41</v>
      </c>
      <c r="H38" s="2">
        <v>8970</v>
      </c>
      <c r="I38" s="2">
        <v>722</v>
      </c>
      <c r="J38" s="4"/>
      <c r="K38" s="3"/>
    </row>
    <row r="39" spans="1:11" ht="15.75" customHeight="1" x14ac:dyDescent="0.2">
      <c r="B39">
        <f>SUM(B2:B38)</f>
        <v>344660</v>
      </c>
      <c r="C39">
        <f>SUM(C2:C38)</f>
        <v>28325</v>
      </c>
      <c r="D39">
        <f t="shared" ref="D39:E39" si="7">SUM(D2:D38)</f>
        <v>3423</v>
      </c>
      <c r="E39">
        <f t="shared" si="7"/>
        <v>1945</v>
      </c>
      <c r="G39" s="4"/>
      <c r="H39" s="2">
        <f>SUM(H2:H38)</f>
        <v>345543</v>
      </c>
      <c r="I39" s="2">
        <f t="shared" ref="I39:K39" si="8">SUM(I2:I38)</f>
        <v>28378</v>
      </c>
      <c r="J39" s="2">
        <f t="shared" si="8"/>
        <v>3785</v>
      </c>
      <c r="K39" s="2">
        <f t="shared" si="8"/>
        <v>2033</v>
      </c>
    </row>
    <row r="40" spans="1:11" ht="15.75" customHeight="1" x14ac:dyDescent="0.2">
      <c r="C40">
        <f>C39/B39</f>
        <v>8.2182440666163759E-2</v>
      </c>
    </row>
    <row r="42" spans="1:11" ht="15.75" customHeight="1" x14ac:dyDescent="0.2">
      <c r="B42" s="2"/>
      <c r="C42" s="2"/>
      <c r="D42" s="2"/>
      <c r="E42" s="2"/>
      <c r="F42" s="2"/>
    </row>
    <row r="44" spans="1:11" ht="15.75" customHeight="1" x14ac:dyDescent="0.2">
      <c r="B44" s="5" t="s">
        <v>42</v>
      </c>
      <c r="C44">
        <v>344660</v>
      </c>
      <c r="D44">
        <v>345543</v>
      </c>
      <c r="F44" s="5" t="s">
        <v>43</v>
      </c>
      <c r="G44">
        <v>28325</v>
      </c>
      <c r="H44">
        <v>28378</v>
      </c>
      <c r="J44" s="5" t="s">
        <v>44</v>
      </c>
    </row>
    <row r="45" spans="1:11" ht="15.75" customHeight="1" x14ac:dyDescent="0.2">
      <c r="C45">
        <f>SQRT(0.5*0.5/(C44+D44))</f>
        <v>6.0184074029432473E-4</v>
      </c>
      <c r="G45">
        <f>SQRT(0.5*0.5/(G44+H44))</f>
        <v>2.0997470796992519E-3</v>
      </c>
      <c r="J45" s="5" t="s">
        <v>62</v>
      </c>
      <c r="K45">
        <f>28378/345543</f>
        <v>8.2125813574576823E-2</v>
      </c>
    </row>
    <row r="46" spans="1:11" ht="15.75" customHeight="1" x14ac:dyDescent="0.2">
      <c r="C46">
        <f>C45*1.96</f>
        <v>1.1796078509768765E-3</v>
      </c>
      <c r="G46">
        <f>G45*1.96</f>
        <v>4.1155042762105335E-3</v>
      </c>
      <c r="J46" s="5" t="s">
        <v>63</v>
      </c>
      <c r="K46">
        <f>SQRT(K45*(1-K45)/345543)</f>
        <v>4.6706827655464432E-4</v>
      </c>
    </row>
    <row r="47" spans="1:11" ht="15.75" customHeight="1" x14ac:dyDescent="0.2">
      <c r="C47">
        <f>0.5-C46</f>
        <v>0.49882039214902313</v>
      </c>
      <c r="G47">
        <f>0.5-G46</f>
        <v>0.49588449572378945</v>
      </c>
      <c r="J47" s="5" t="s">
        <v>64</v>
      </c>
      <c r="K47">
        <f>1.96*K46</f>
        <v>9.154538220471028E-4</v>
      </c>
    </row>
    <row r="48" spans="1:11" ht="15.75" customHeight="1" x14ac:dyDescent="0.2">
      <c r="C48">
        <f>0.5+C46</f>
        <v>0.50117960785097693</v>
      </c>
      <c r="G48">
        <f>0.5+G46</f>
        <v>0.50411550427621055</v>
      </c>
      <c r="J48" s="6" t="s">
        <v>65</v>
      </c>
      <c r="K48">
        <f>K45-K47</f>
        <v>8.1210359752529715E-2</v>
      </c>
    </row>
    <row r="49" spans="1:11" ht="15.75" customHeight="1" x14ac:dyDescent="0.2">
      <c r="J49" s="6" t="s">
        <v>66</v>
      </c>
      <c r="K49">
        <f>K45+K47</f>
        <v>8.304126739662393E-2</v>
      </c>
    </row>
    <row r="50" spans="1:11" ht="15.75" customHeight="1" x14ac:dyDescent="0.2">
      <c r="J50" s="5" t="s">
        <v>67</v>
      </c>
      <c r="K50">
        <f>28325/34460</f>
        <v>0.82196749854904239</v>
      </c>
    </row>
    <row r="53" spans="1:11" ht="15.75" customHeight="1" x14ac:dyDescent="0.2">
      <c r="A53" t="s">
        <v>45</v>
      </c>
      <c r="C53" s="6" t="s">
        <v>50</v>
      </c>
      <c r="D53" s="6" t="s">
        <v>51</v>
      </c>
      <c r="E53" s="5" t="s">
        <v>52</v>
      </c>
      <c r="F53" s="6" t="s">
        <v>53</v>
      </c>
    </row>
    <row r="54" spans="1:11" ht="15.75" customHeight="1" x14ac:dyDescent="0.2">
      <c r="B54" s="6" t="s">
        <v>49</v>
      </c>
      <c r="C54">
        <v>3423</v>
      </c>
      <c r="D54">
        <v>17260</v>
      </c>
      <c r="E54" s="7">
        <f>1/D54</f>
        <v>5.7937427578215528E-5</v>
      </c>
      <c r="F54">
        <f>C54/D54</f>
        <v>0.19831981460023174</v>
      </c>
    </row>
    <row r="55" spans="1:11" ht="15.75" customHeight="1" x14ac:dyDescent="0.2">
      <c r="B55" s="6" t="s">
        <v>48</v>
      </c>
      <c r="C55">
        <v>3785</v>
      </c>
      <c r="D55">
        <v>17293</v>
      </c>
      <c r="E55" s="7">
        <f>1/D55</f>
        <v>5.7826866362111837E-5</v>
      </c>
      <c r="F55">
        <f>C55/D55</f>
        <v>0.2188746891805933</v>
      </c>
    </row>
    <row r="56" spans="1:11" ht="15.75" customHeight="1" x14ac:dyDescent="0.2">
      <c r="C56">
        <f>SUM(C54:C55)</f>
        <v>7208</v>
      </c>
      <c r="D56" s="5">
        <f>SUM(D54:D55)</f>
        <v>34553</v>
      </c>
      <c r="E56" s="7">
        <f>C56/D56</f>
        <v>0.20860706740369866</v>
      </c>
    </row>
    <row r="57" spans="1:11" ht="15.75" customHeight="1" x14ac:dyDescent="0.2">
      <c r="B57" s="5" t="s">
        <v>46</v>
      </c>
      <c r="C57">
        <f>SQRT(E56*(1-E56)*(E54+E55))</f>
        <v>4.3716753852259364E-3</v>
      </c>
    </row>
    <row r="58" spans="1:11" ht="15.75" customHeight="1" x14ac:dyDescent="0.2">
      <c r="B58" s="6" t="s">
        <v>54</v>
      </c>
      <c r="C58">
        <f>F54-F55</f>
        <v>-2.0554874580361565E-2</v>
      </c>
    </row>
    <row r="59" spans="1:11" ht="15.75" customHeight="1" x14ac:dyDescent="0.2">
      <c r="B59" s="6" t="s">
        <v>55</v>
      </c>
      <c r="C59">
        <f>1.96*C57</f>
        <v>8.5684837550428355E-3</v>
      </c>
    </row>
    <row r="60" spans="1:11" ht="15.75" customHeight="1" x14ac:dyDescent="0.2">
      <c r="B60" s="6" t="s">
        <v>56</v>
      </c>
      <c r="C60" s="7">
        <f>C58-C59</f>
        <v>-2.9123358335404401E-2</v>
      </c>
    </row>
    <row r="61" spans="1:11" ht="15.75" customHeight="1" x14ac:dyDescent="0.2">
      <c r="B61" s="6" t="s">
        <v>57</v>
      </c>
      <c r="C61" s="7">
        <f>C58+C59</f>
        <v>-1.198639082531873E-2</v>
      </c>
    </row>
    <row r="66" spans="1:6" ht="15.75" customHeight="1" x14ac:dyDescent="0.2">
      <c r="A66" s="5" t="s">
        <v>58</v>
      </c>
      <c r="C66" s="6" t="s">
        <v>50</v>
      </c>
      <c r="D66" s="6" t="s">
        <v>51</v>
      </c>
      <c r="E66" s="5" t="s">
        <v>52</v>
      </c>
      <c r="F66" s="6" t="s">
        <v>53</v>
      </c>
    </row>
    <row r="67" spans="1:6" ht="15.75" customHeight="1" x14ac:dyDescent="0.2">
      <c r="B67" s="6" t="s">
        <v>49</v>
      </c>
      <c r="C67">
        <v>1945</v>
      </c>
      <c r="D67">
        <v>17260</v>
      </c>
      <c r="E67" s="5">
        <f>1/D67</f>
        <v>5.7937427578215528E-5</v>
      </c>
      <c r="F67">
        <f>C67/D67</f>
        <v>0.1126882966396292</v>
      </c>
    </row>
    <row r="68" spans="1:6" ht="15.75" customHeight="1" x14ac:dyDescent="0.2">
      <c r="B68" s="6" t="s">
        <v>48</v>
      </c>
      <c r="C68">
        <v>2033</v>
      </c>
      <c r="D68">
        <v>17293</v>
      </c>
      <c r="E68">
        <f>1/D68</f>
        <v>5.7826866362111837E-5</v>
      </c>
      <c r="F68">
        <f>C68/D68</f>
        <v>0.11756201931417337</v>
      </c>
    </row>
    <row r="69" spans="1:6" ht="15.75" customHeight="1" x14ac:dyDescent="0.2">
      <c r="C69">
        <f>C67+C68</f>
        <v>3978</v>
      </c>
      <c r="D69">
        <f>D67+D68</f>
        <v>34553</v>
      </c>
      <c r="E69">
        <f>C69/D69</f>
        <v>0.11512748531241861</v>
      </c>
    </row>
    <row r="70" spans="1:6" ht="15.75" customHeight="1" x14ac:dyDescent="0.2">
      <c r="B70" s="5" t="s">
        <v>46</v>
      </c>
      <c r="C70">
        <f>SQRT(E69*(1-E69)*(E67+E68))</f>
        <v>3.4341335129324238E-3</v>
      </c>
    </row>
    <row r="71" spans="1:6" ht="15.75" customHeight="1" x14ac:dyDescent="0.2">
      <c r="B71" s="6" t="s">
        <v>54</v>
      </c>
      <c r="C71" s="5">
        <f>F67-F68</f>
        <v>-4.8737226745441675E-3</v>
      </c>
    </row>
    <row r="72" spans="1:6" ht="15.75" customHeight="1" x14ac:dyDescent="0.2">
      <c r="B72" s="6" t="s">
        <v>55</v>
      </c>
      <c r="C72">
        <f>1.96*C70</f>
        <v>6.7309016853475505E-3</v>
      </c>
    </row>
    <row r="73" spans="1:6" ht="15.75" customHeight="1" x14ac:dyDescent="0.2">
      <c r="B73" s="6" t="s">
        <v>56</v>
      </c>
      <c r="C73">
        <f>C71-C72</f>
        <v>-1.1604624359891718E-2</v>
      </c>
    </row>
    <row r="74" spans="1:6" ht="15.75" customHeight="1" x14ac:dyDescent="0.2">
      <c r="B74" s="6" t="s">
        <v>57</v>
      </c>
      <c r="C74">
        <f>C71+C72</f>
        <v>1.857179010803383E-3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xiaoxiaojun</cp:lastModifiedBy>
  <dcterms:modified xsi:type="dcterms:W3CDTF">2017-11-24T12:44:24Z</dcterms:modified>
</cp:coreProperties>
</file>