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2"/>
  </bookViews>
  <sheets>
    <sheet name="Sheet1" sheetId="1" r:id="rId1"/>
    <sheet name="恒久10" sheetId="16" r:id="rId2"/>
    <sheet name="席位号" sheetId="15" r:id="rId3"/>
    <sheet name="Sheet10" sheetId="25" r:id="rId4"/>
    <sheet name="Sheet14" sheetId="24" r:id="rId5"/>
    <sheet name="新壹心1" sheetId="14" r:id="rId6"/>
    <sheet name="Sheet7" sheetId="13" r:id="rId7"/>
    <sheet name="Sheet8" sheetId="9" r:id="rId8"/>
    <sheet name="Sheet5" sheetId="7" r:id="rId9"/>
    <sheet name="Sheet6" sheetId="6" r:id="rId10"/>
    <sheet name="Sheet4" sheetId="4" r:id="rId11"/>
    <sheet name="Sheet2" sheetId="2" r:id="rId12"/>
    <sheet name="Sheet3" sheetId="3" r:id="rId13"/>
    <sheet name="Sheet9" sheetId="11" r:id="rId14"/>
  </sheets>
  <definedNames>
    <definedName name="_xlnm._FilterDatabase" localSheetId="0" hidden="1">Sheet1!$A$1:$SU$201</definedName>
    <definedName name="_xlnm._FilterDatabase" localSheetId="11" hidden="1">Sheet2!$A$1:$I$33</definedName>
    <definedName name="_xlnm._FilterDatabase" localSheetId="6" hidden="1">Sheet7!$A$1:$KC$25</definedName>
    <definedName name="_xlnm._FilterDatabase" localSheetId="2" hidden="1">席位号!$A$1:$O$109</definedName>
    <definedName name="_xlnm._FilterDatabase" localSheetId="5" hidden="1">新壹心1!$A$1:$JP$11</definedName>
  </definedNames>
  <calcPr calcId="152511"/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2" i="7"/>
  <c r="DD92" i="1" l="1"/>
  <c r="DD93" i="1" s="1"/>
  <c r="DD94" i="1" s="1"/>
  <c r="DC92" i="1" l="1"/>
  <c r="DC93" i="1" s="1"/>
  <c r="DC94" i="1" s="1"/>
  <c r="DB92" i="1" l="1"/>
  <c r="DB93" i="1" s="1"/>
  <c r="DB94" i="1" s="1"/>
  <c r="DB99" i="1" l="1"/>
  <c r="DB98" i="1" s="1"/>
  <c r="DA92" i="1"/>
  <c r="DA93" i="1" s="1"/>
  <c r="DA94" i="1" s="1"/>
  <c r="CZ92" i="1"/>
  <c r="CZ93" i="1" s="1"/>
  <c r="CZ94" i="1" s="1"/>
  <c r="CY92" i="1"/>
  <c r="CY93" i="1" s="1"/>
  <c r="CY94" i="1" s="1"/>
  <c r="CX92" i="1"/>
  <c r="CX93" i="1" s="1"/>
  <c r="CX94" i="1" s="1"/>
  <c r="CW92" i="1"/>
  <c r="CW93" i="1" s="1"/>
  <c r="CW94" i="1" s="1"/>
  <c r="CV92" i="1" l="1"/>
  <c r="CV93" i="1" s="1"/>
  <c r="CV94" i="1" s="1"/>
  <c r="CU92" i="1"/>
  <c r="CU93" i="1" s="1"/>
  <c r="CU94" i="1" s="1"/>
  <c r="CT92" i="1" l="1"/>
  <c r="CT93" i="1" s="1"/>
  <c r="CT94" i="1" s="1"/>
  <c r="CS92" i="1"/>
  <c r="CS93" i="1" s="1"/>
  <c r="CS94" i="1" s="1"/>
  <c r="CR92" i="1"/>
  <c r="CR93" i="1" s="1"/>
  <c r="CR94" i="1" s="1"/>
  <c r="CQ92" i="1" l="1"/>
  <c r="CQ93" i="1" s="1"/>
  <c r="CQ94" i="1" s="1"/>
  <c r="CP92" i="1" l="1"/>
  <c r="CP93" i="1" s="1"/>
  <c r="CP94" i="1" s="1"/>
  <c r="CO92" i="1"/>
  <c r="CO93" i="1" s="1"/>
  <c r="CO94" i="1" s="1"/>
  <c r="CN92" i="1"/>
  <c r="CN93" i="1" s="1"/>
  <c r="CN94" i="1" s="1"/>
  <c r="H25" i="6" l="1"/>
  <c r="J3" i="6" l="1"/>
  <c r="H10" i="6"/>
  <c r="J4" i="6"/>
  <c r="H28" i="6"/>
  <c r="H27" i="6"/>
  <c r="H26" i="6"/>
  <c r="CM92" i="1" l="1"/>
  <c r="CM93" i="1" s="1"/>
  <c r="CM94" i="1" s="1"/>
  <c r="CL92" i="1"/>
  <c r="CL93" i="1" s="1"/>
  <c r="CL94" i="1" s="1"/>
  <c r="CK92" i="1"/>
  <c r="CK93" i="1" s="1"/>
  <c r="CK94" i="1" s="1"/>
  <c r="CJ92" i="1" l="1"/>
  <c r="CJ93" i="1" s="1"/>
  <c r="CJ94" i="1" s="1"/>
  <c r="H3" i="6" l="1"/>
  <c r="H4" i="6"/>
  <c r="H5" i="6"/>
  <c r="H6" i="6"/>
  <c r="H7" i="6"/>
  <c r="H8" i="6"/>
  <c r="H9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" i="6"/>
  <c r="CI92" i="1"/>
  <c r="CI93" i="1" s="1"/>
  <c r="CI94" i="1" s="1"/>
  <c r="CH92" i="1" l="1"/>
  <c r="CH93" i="1" s="1"/>
  <c r="CH94" i="1" s="1"/>
  <c r="CG92" i="1" l="1"/>
  <c r="CG93" i="1" s="1"/>
  <c r="CG94" i="1" s="1"/>
  <c r="I8" i="9" l="1"/>
  <c r="J8" i="9"/>
  <c r="I5" i="9"/>
  <c r="J7" i="9"/>
  <c r="I7" i="9"/>
  <c r="I6" i="9"/>
  <c r="J5" i="9"/>
  <c r="CF92" i="1" l="1"/>
  <c r="CF93" i="1" s="1"/>
  <c r="CF94" i="1" s="1"/>
  <c r="CE92" i="1" l="1"/>
  <c r="CE93" i="1" s="1"/>
  <c r="CE94" i="1" s="1"/>
</calcChain>
</file>

<file path=xl/comments1.xml><?xml version="1.0" encoding="utf-8"?>
<comments xmlns="http://schemas.openxmlformats.org/spreadsheetml/2006/main">
  <authors>
    <author>作者</author>
  </authors>
  <commentList>
    <comment ref="A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参与网下询价的投资者不管报价是否有效，都不能参与网上申购</t>
        </r>
      </text>
    </comment>
    <comment ref="AC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参与网下询价的投资者不管报价是否有效，都不能参与网上申购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参与网下询价的投资者不管报价是否有效，都不能参与网上申购</t>
        </r>
      </text>
    </comment>
    <comment ref="AW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参与网下询价的投资者不管报价是否有效，都不能参与网上申购</t>
        </r>
      </text>
    </comment>
  </commentList>
</comments>
</file>

<file path=xl/sharedStrings.xml><?xml version="1.0" encoding="utf-8"?>
<sst xmlns="http://schemas.openxmlformats.org/spreadsheetml/2006/main" count="6812" uniqueCount="3393">
  <si>
    <t>代码</t>
    <phoneticPr fontId="1" type="noConversion"/>
  </si>
  <si>
    <t>名称</t>
    <phoneticPr fontId="1" type="noConversion"/>
  </si>
  <si>
    <t>主承销商</t>
    <phoneticPr fontId="1" type="noConversion"/>
  </si>
  <si>
    <t>交易所</t>
    <phoneticPr fontId="1" type="noConversion"/>
  </si>
  <si>
    <t>002963</t>
    <phoneticPr fontId="1" type="noConversion"/>
  </si>
  <si>
    <t>豪尔赛</t>
    <phoneticPr fontId="1" type="noConversion"/>
  </si>
  <si>
    <t>深交所</t>
    <phoneticPr fontId="1" type="noConversion"/>
  </si>
  <si>
    <t>长江证券</t>
    <phoneticPr fontId="1" type="noConversion"/>
  </si>
  <si>
    <t>688368</t>
    <phoneticPr fontId="1" type="noConversion"/>
  </si>
  <si>
    <t>晶丰明源</t>
    <phoneticPr fontId="1" type="noConversion"/>
  </si>
  <si>
    <t>上交所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</si>
  <si>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</si>
  <si>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</si>
  <si>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</si>
  <si>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初步询价</t>
    <phoneticPr fontId="1" type="noConversion"/>
  </si>
  <si>
    <t>广发证券</t>
    <phoneticPr fontId="1" type="noConversion"/>
  </si>
  <si>
    <t>备注</t>
    <phoneticPr fontId="1" type="noConversion"/>
  </si>
  <si>
    <t>300793</t>
    <phoneticPr fontId="1" type="noConversion"/>
  </si>
  <si>
    <t>佳禾智能</t>
    <phoneticPr fontId="1" type="noConversion"/>
  </si>
  <si>
    <t>300795</t>
    <phoneticPr fontId="1" type="noConversion"/>
  </si>
  <si>
    <t>米奥兰特</t>
    <phoneticPr fontId="1" type="noConversion"/>
  </si>
  <si>
    <t>深交所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</si>
  <si>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</si>
  <si>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</si>
  <si>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</si>
  <si>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初步询价</t>
    <phoneticPr fontId="1" type="noConversion"/>
  </si>
  <si>
    <t>深交所</t>
    <phoneticPr fontId="1" type="noConversion"/>
  </si>
  <si>
    <t>国金证券</t>
    <phoneticPr fontId="1" type="noConversion"/>
  </si>
  <si>
    <t>申购</t>
    <phoneticPr fontId="1" type="noConversion"/>
  </si>
  <si>
    <t>保荐券商</t>
    <phoneticPr fontId="1" type="noConversion"/>
  </si>
  <si>
    <t>打新IPO网址</t>
    <phoneticPr fontId="1" type="noConversion"/>
  </si>
  <si>
    <t>登录账号</t>
    <phoneticPr fontId="1" type="noConversion"/>
  </si>
  <si>
    <t>密码</t>
    <phoneticPr fontId="1" type="noConversion"/>
  </si>
  <si>
    <t>华西证券</t>
    <phoneticPr fontId="1" type="noConversion"/>
  </si>
  <si>
    <t>http://hxipo.hx168.com.cn</t>
    <phoneticPr fontId="1" type="noConversion"/>
  </si>
  <si>
    <t>Ljtz-913302</t>
    <phoneticPr fontId="1" type="noConversion"/>
  </si>
  <si>
    <t>东兴证券</t>
    <phoneticPr fontId="1" type="noConversion"/>
  </si>
  <si>
    <t>http://cs.ecitic.com/ipo/selectType.jsp</t>
    <phoneticPr fontId="1" type="noConversion"/>
  </si>
  <si>
    <t>Abc@5646</t>
    <phoneticPr fontId="1" type="noConversion"/>
  </si>
  <si>
    <t>中信建投</t>
    <phoneticPr fontId="1" type="noConversion"/>
  </si>
  <si>
    <t>https://wxipo.csc108.com:8443/investor/login</t>
    <phoneticPr fontId="1" type="noConversion"/>
  </si>
  <si>
    <t>91330206308979200J</t>
    <phoneticPr fontId="1" type="noConversion"/>
  </si>
  <si>
    <t>ljtz913302</t>
    <phoneticPr fontId="1" type="noConversion"/>
  </si>
  <si>
    <t>财通证券</t>
    <phoneticPr fontId="1" type="noConversion"/>
  </si>
  <si>
    <t>https://ipo.ctsec.com/</t>
    <phoneticPr fontId="1" type="noConversion"/>
  </si>
  <si>
    <t>中金公司</t>
    <phoneticPr fontId="1" type="noConversion"/>
  </si>
  <si>
    <t>http://ipo.cicc.com.cn</t>
    <phoneticPr fontId="1" type="noConversion"/>
  </si>
  <si>
    <t>东莞证券</t>
    <phoneticPr fontId="1" type="noConversion"/>
  </si>
  <si>
    <t>https://ipo.dgzq.com.cn/IPO/web-login/touzizhe-login</t>
    <phoneticPr fontId="1" type="noConversion"/>
  </si>
  <si>
    <t>东北证券</t>
    <phoneticPr fontId="1" type="noConversion"/>
  </si>
  <si>
    <t>http://ipo.nesc.cn:8081</t>
    <phoneticPr fontId="1" type="noConversion"/>
  </si>
  <si>
    <t>光大证券</t>
    <phoneticPr fontId="1" type="noConversion"/>
  </si>
  <si>
    <t>https://ipo.ebscn.com/obm-ipo/#/busi/home</t>
  </si>
  <si>
    <t>tj0ms</t>
    <phoneticPr fontId="1" type="noConversion"/>
  </si>
  <si>
    <t>华泰联合证券</t>
    <phoneticPr fontId="1" type="noConversion"/>
  </si>
  <si>
    <t>Ljtz_123</t>
    <phoneticPr fontId="1" type="noConversion"/>
  </si>
  <si>
    <t>长江证券</t>
    <phoneticPr fontId="1" type="noConversion"/>
  </si>
  <si>
    <t>https://ipo.cjfinancing.com.cn</t>
    <phoneticPr fontId="1" type="noConversion"/>
  </si>
  <si>
    <t>Abc@7874</t>
    <phoneticPr fontId="1" type="noConversion"/>
  </si>
  <si>
    <t>招商证券</t>
    <phoneticPr fontId="1" type="noConversion"/>
  </si>
  <si>
    <t>https://ipo.newone.com.cn</t>
    <phoneticPr fontId="1" type="noConversion"/>
  </si>
  <si>
    <t>银河证券</t>
    <phoneticPr fontId="1" type="noConversion"/>
  </si>
  <si>
    <t>https://ipoinvestor.chinastock.com.cn:8088</t>
    <phoneticPr fontId="1" type="noConversion"/>
  </si>
  <si>
    <t>tj0ms</t>
  </si>
  <si>
    <t>ljtz@1234</t>
    <phoneticPr fontId="1" type="noConversion"/>
  </si>
  <si>
    <t>国海证券</t>
    <phoneticPr fontId="1" type="noConversion"/>
  </si>
  <si>
    <t>https://ipo.ghzq.com.cn</t>
    <phoneticPr fontId="1" type="noConversion"/>
  </si>
  <si>
    <t>Ljtz@1234</t>
    <phoneticPr fontId="1" type="noConversion"/>
  </si>
  <si>
    <t>国泰君安</t>
    <phoneticPr fontId="1" type="noConversion"/>
  </si>
  <si>
    <t xml:space="preserve">https://ipoinvestor.gtja.com </t>
    <phoneticPr fontId="1" type="noConversion"/>
  </si>
  <si>
    <t>中信证券</t>
    <phoneticPr fontId="1" type="noConversion"/>
  </si>
  <si>
    <t>http://www.cs.ecitic.com/ipo/selectType.jsp</t>
    <phoneticPr fontId="1" type="noConversion"/>
  </si>
  <si>
    <t>中德证券</t>
    <phoneticPr fontId="1" type="noConversion"/>
  </si>
  <si>
    <t>广发证券</t>
    <phoneticPr fontId="1" type="noConversion"/>
  </si>
  <si>
    <t>http://new.gf.com.cn/business/bank/news</t>
  </si>
  <si>
    <t>Ljtz@1234</t>
    <phoneticPr fontId="1" type="noConversion"/>
  </si>
  <si>
    <t>国金证券</t>
    <phoneticPr fontId="1" type="noConversion"/>
  </si>
  <si>
    <t>603489</t>
    <phoneticPr fontId="1" type="noConversion"/>
  </si>
  <si>
    <t>八方股份</t>
    <phoneticPr fontId="1" type="noConversion"/>
  </si>
  <si>
    <t>上交所</t>
    <phoneticPr fontId="1" type="noConversion"/>
  </si>
  <si>
    <t>申万宏源</t>
    <phoneticPr fontId="1" type="noConversion"/>
  </si>
  <si>
    <t>初步询价</t>
    <phoneticPr fontId="1" type="noConversion"/>
  </si>
  <si>
    <t>https://ipo.swhysc.com/IPO/web-index/web-index-main</t>
  </si>
  <si>
    <t>Abc@525</t>
    <phoneticPr fontId="1" type="noConversion"/>
  </si>
  <si>
    <t>Ljtz@1234</t>
    <phoneticPr fontId="1" type="noConversion"/>
  </si>
  <si>
    <t>603786</t>
    <phoneticPr fontId="1" type="noConversion"/>
  </si>
  <si>
    <t>科博达</t>
    <phoneticPr fontId="1" type="noConversion"/>
  </si>
  <si>
    <t>上交所</t>
    <phoneticPr fontId="1" type="noConversion"/>
  </si>
  <si>
    <t>申购1，推迟发行</t>
    <phoneticPr fontId="1" type="noConversion"/>
  </si>
  <si>
    <t>缴款1，推迟发行</t>
    <phoneticPr fontId="1" type="noConversion"/>
  </si>
  <si>
    <t>申购2</t>
    <phoneticPr fontId="1" type="noConversion"/>
  </si>
  <si>
    <t>初步询价低价未入围</t>
    <phoneticPr fontId="1" type="noConversion"/>
  </si>
  <si>
    <t>新股名称</t>
    <phoneticPr fontId="1" type="noConversion"/>
  </si>
  <si>
    <t>代码</t>
    <phoneticPr fontId="1" type="noConversion"/>
  </si>
  <si>
    <t>询价价格</t>
    <phoneticPr fontId="1" type="noConversion"/>
  </si>
  <si>
    <t>申购价格</t>
    <phoneticPr fontId="1" type="noConversion"/>
  </si>
  <si>
    <t>公布中签率/缴款</t>
    <phoneticPr fontId="1" type="noConversion"/>
  </si>
  <si>
    <t>中签股数</t>
    <phoneticPr fontId="1" type="noConversion"/>
  </si>
  <si>
    <t>认购资金</t>
    <phoneticPr fontId="1" type="noConversion"/>
  </si>
  <si>
    <t>海油发展</t>
    <phoneticPr fontId="1" type="noConversion"/>
  </si>
  <si>
    <t>2.04元</t>
    <phoneticPr fontId="1" type="noConversion"/>
  </si>
  <si>
    <t>申购成功</t>
    <phoneticPr fontId="1" type="noConversion"/>
  </si>
  <si>
    <t>郎进科技</t>
    <phoneticPr fontId="1" type="noConversion"/>
  </si>
  <si>
    <t>新化股份</t>
    <phoneticPr fontId="1" type="noConversion"/>
  </si>
  <si>
    <t>中信出版</t>
    <phoneticPr fontId="1" type="noConversion"/>
  </si>
  <si>
    <t>未能及时提交资料，申购失败</t>
    <phoneticPr fontId="1" type="noConversion"/>
  </si>
  <si>
    <t>苏州银行</t>
    <phoneticPr fontId="1" type="noConversion"/>
  </si>
  <si>
    <t>大胜达</t>
    <phoneticPr fontId="1" type="noConversion"/>
  </si>
  <si>
    <t>未足额缴款，整改报告已交券商与协会（暂无批复）</t>
    <phoneticPr fontId="1" type="noConversion"/>
  </si>
  <si>
    <t>丸美股份</t>
    <phoneticPr fontId="1" type="noConversion"/>
  </si>
  <si>
    <t>中信证券资料审核失败</t>
    <phoneticPr fontId="1" type="noConversion"/>
  </si>
  <si>
    <t>中国卫通</t>
    <phoneticPr fontId="1" type="noConversion"/>
  </si>
  <si>
    <t>红塔证券</t>
    <phoneticPr fontId="1" type="noConversion"/>
  </si>
  <si>
    <t>卓胜微</t>
    <phoneticPr fontId="1" type="noConversion"/>
  </si>
  <si>
    <t>询价采用预1，未能入围，申购失败</t>
    <phoneticPr fontId="1" type="noConversion"/>
  </si>
  <si>
    <t>国贸股份</t>
    <phoneticPr fontId="1" type="noConversion"/>
  </si>
  <si>
    <t>未能及时提交链接，申购失败</t>
    <phoneticPr fontId="1" type="noConversion"/>
  </si>
  <si>
    <t>泉峰汽车</t>
    <phoneticPr fontId="1" type="noConversion"/>
  </si>
  <si>
    <t>中金提交资料失败</t>
    <phoneticPr fontId="1" type="noConversion"/>
  </si>
  <si>
    <t>拉卡拉</t>
    <phoneticPr fontId="1" type="noConversion"/>
  </si>
  <si>
    <t>新城市</t>
    <phoneticPr fontId="1" type="noConversion"/>
  </si>
  <si>
    <t>网上发行100%</t>
    <phoneticPr fontId="1" type="noConversion"/>
  </si>
  <si>
    <t>鸿远电子</t>
    <phoneticPr fontId="1" type="noConversion"/>
  </si>
  <si>
    <t>国泰君安证券资料审核失败</t>
    <phoneticPr fontId="1" type="noConversion"/>
  </si>
  <si>
    <t>宝丰能源</t>
    <phoneticPr fontId="1" type="noConversion"/>
  </si>
  <si>
    <t>神马电力</t>
    <phoneticPr fontId="1" type="noConversion"/>
  </si>
  <si>
    <t>三只松鼠</t>
    <phoneticPr fontId="1" type="noConversion"/>
  </si>
  <si>
    <t>移远通信</t>
    <phoneticPr fontId="1" type="noConversion"/>
  </si>
  <si>
    <t>科瑞技术</t>
    <phoneticPr fontId="1" type="noConversion"/>
  </si>
  <si>
    <t>国联股份</t>
    <phoneticPr fontId="1" type="noConversion"/>
  </si>
  <si>
    <t>景津环保</t>
    <phoneticPr fontId="1" type="noConversion"/>
  </si>
  <si>
    <t>国林环保</t>
    <phoneticPr fontId="1" type="noConversion"/>
  </si>
  <si>
    <t>网上发行100%</t>
  </si>
  <si>
    <t>柯力传感</t>
    <phoneticPr fontId="1" type="noConversion"/>
  </si>
  <si>
    <t>小熊电器</t>
    <phoneticPr fontId="1" type="noConversion"/>
  </si>
  <si>
    <t xml:space="preserve">                       8月16</t>
    <phoneticPr fontId="1" type="noConversion"/>
  </si>
  <si>
    <t>微芯生物(科）</t>
    <phoneticPr fontId="1" type="noConversion"/>
  </si>
  <si>
    <t>打新需提交7.17后的产品估值表</t>
    <phoneticPr fontId="1" type="noConversion"/>
  </si>
  <si>
    <t>柏楚科技</t>
    <phoneticPr fontId="1" type="noConversion"/>
  </si>
  <si>
    <t>发行价格与计算价格有差异</t>
    <phoneticPr fontId="1" type="noConversion"/>
  </si>
  <si>
    <t>晶晨股份</t>
    <phoneticPr fontId="1" type="noConversion"/>
  </si>
  <si>
    <t>青鸟消防</t>
    <phoneticPr fontId="1" type="noConversion"/>
  </si>
  <si>
    <t>海星股份</t>
    <phoneticPr fontId="1" type="noConversion"/>
  </si>
  <si>
    <t xml:space="preserve">                         8月2号</t>
    <phoneticPr fontId="1" type="noConversion"/>
  </si>
  <si>
    <t>海能实业</t>
    <phoneticPr fontId="1" type="noConversion"/>
  </si>
  <si>
    <t xml:space="preserve">                        8月8号</t>
    <phoneticPr fontId="1" type="noConversion"/>
  </si>
  <si>
    <t>中国广核</t>
    <phoneticPr fontId="1" type="noConversion"/>
  </si>
  <si>
    <t>松霖科技</t>
    <phoneticPr fontId="1" type="noConversion"/>
  </si>
  <si>
    <t>日辰股份</t>
    <phoneticPr fontId="1" type="noConversion"/>
  </si>
  <si>
    <t xml:space="preserve">            8月19号</t>
    <phoneticPr fontId="1" type="noConversion"/>
  </si>
  <si>
    <t>南华期货</t>
    <phoneticPr fontId="1" type="noConversion"/>
  </si>
  <si>
    <t>瑞达期货</t>
    <phoneticPr fontId="1" type="noConversion"/>
  </si>
  <si>
    <t>宇瞳光学</t>
    <phoneticPr fontId="1" type="noConversion"/>
  </si>
  <si>
    <t>五方光电</t>
    <phoneticPr fontId="1" type="noConversion"/>
  </si>
  <si>
    <t>传音控股</t>
    <phoneticPr fontId="1" type="noConversion"/>
  </si>
  <si>
    <t>46.1/46</t>
    <phoneticPr fontId="1" type="noConversion"/>
  </si>
  <si>
    <t>初步询价高价剔除</t>
    <phoneticPr fontId="1" type="noConversion"/>
  </si>
  <si>
    <t>缴款2</t>
    <phoneticPr fontId="1" type="noConversion"/>
  </si>
  <si>
    <t>天奈科技</t>
    <phoneticPr fontId="1" type="noConversion"/>
  </si>
  <si>
    <t>初步询价高价剔除</t>
    <phoneticPr fontId="1" type="noConversion"/>
  </si>
  <si>
    <t>祥鑫科技</t>
    <phoneticPr fontId="1" type="noConversion"/>
  </si>
  <si>
    <t>贝斯美</t>
    <phoneticPr fontId="1" type="noConversion"/>
  </si>
  <si>
    <t>深交所</t>
    <phoneticPr fontId="1" type="noConversion"/>
  </si>
  <si>
    <t>深交所</t>
    <phoneticPr fontId="1" type="noConversion"/>
  </si>
  <si>
    <t>002965</t>
    <phoneticPr fontId="1" type="noConversion"/>
  </si>
  <si>
    <t>300796</t>
    <phoneticPr fontId="1" type="noConversion"/>
  </si>
  <si>
    <t>国信证券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</si>
  <si>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</si>
  <si>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</si>
  <si>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</si>
  <si>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中信建投</t>
    <phoneticPr fontId="1" type="noConversion"/>
  </si>
  <si>
    <t>https://ceo.guosen.com.cn/IPO/index/index-main?t=170</t>
    <phoneticPr fontId="1" type="noConversion"/>
  </si>
  <si>
    <t>申联生物</t>
    <phoneticPr fontId="1" type="noConversion"/>
  </si>
  <si>
    <t>海尔生物</t>
    <phoneticPr fontId="1" type="noConversion"/>
  </si>
  <si>
    <t>上交所</t>
    <phoneticPr fontId="1" type="noConversion"/>
  </si>
  <si>
    <t>688098</t>
    <phoneticPr fontId="1" type="noConversion"/>
  </si>
  <si>
    <t>688139</t>
    <phoneticPr fontId="1" type="noConversion"/>
  </si>
  <si>
    <t>国泰君安</t>
    <phoneticPr fontId="1" type="noConversion"/>
  </si>
  <si>
    <t>国信证券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</si>
  <si>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</si>
  <si>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</si>
  <si>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</si>
  <si>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交建股份</t>
    <phoneticPr fontId="1" type="noConversion"/>
  </si>
  <si>
    <t>申购</t>
    <phoneticPr fontId="1" type="noConversion"/>
  </si>
  <si>
    <t>缴款</t>
    <phoneticPr fontId="1" type="noConversion"/>
  </si>
  <si>
    <t>603610</t>
    <phoneticPr fontId="1" type="noConversion"/>
  </si>
  <si>
    <t>麒盛科技</t>
    <phoneticPr fontId="1" type="noConversion"/>
  </si>
  <si>
    <t>上交所</t>
    <phoneticPr fontId="1" type="noConversion"/>
  </si>
  <si>
    <t>招商证券</t>
    <phoneticPr fontId="1" type="noConversion"/>
  </si>
  <si>
    <t>产品</t>
    <phoneticPr fontId="1" type="noConversion"/>
  </si>
  <si>
    <t>打新起始日</t>
    <phoneticPr fontId="1" type="noConversion"/>
  </si>
  <si>
    <t>稳健5</t>
    <phoneticPr fontId="1" type="noConversion"/>
  </si>
  <si>
    <t>择时1</t>
    <phoneticPr fontId="1" type="noConversion"/>
  </si>
  <si>
    <t>申购1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</si>
  <si>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</si>
  <si>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</si>
  <si>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</si>
  <si>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恒远3</t>
    <phoneticPr fontId="1" type="noConversion"/>
  </si>
  <si>
    <t>2019.10.9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</si>
  <si>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</si>
  <si>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</si>
  <si>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</si>
  <si>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已获配</t>
    <phoneticPr fontId="1" type="noConversion"/>
  </si>
  <si>
    <t>688108</t>
    <phoneticPr fontId="1" type="noConversion"/>
  </si>
  <si>
    <t>上交所</t>
    <phoneticPr fontId="1" type="noConversion"/>
  </si>
  <si>
    <t>初步询价</t>
    <phoneticPr fontId="1" type="noConversion"/>
  </si>
  <si>
    <t>缴款</t>
    <phoneticPr fontId="1" type="noConversion"/>
  </si>
  <si>
    <t>昊海生科</t>
    <phoneticPr fontId="1" type="noConversion"/>
  </si>
  <si>
    <t>688366</t>
    <phoneticPr fontId="1" type="noConversion"/>
  </si>
  <si>
    <t>瑞银证券</t>
    <phoneticPr fontId="1" type="noConversion"/>
  </si>
  <si>
    <t>初步询价</t>
    <phoneticPr fontId="1" type="noConversion"/>
  </si>
  <si>
    <t>申购</t>
    <phoneticPr fontId="1" type="noConversion"/>
  </si>
  <si>
    <t>https://www.ubs.com/cn/sc/ubs-securities/investment_banking/ipo-download-area/_jcr_content/par/linklist/link.1762040520.file/bGluay9wYXRoPS9jb250ZW50L2RhbS91YnMvY24vdWJzLXNlY3VyaXRpZXMvaGFvaGFpLWF1bS54bHN4/haohai-aum.xlsx</t>
  </si>
  <si>
    <t>邮件发送至</t>
    <phoneticPr fontId="1" type="noConversion"/>
  </si>
  <si>
    <t>ecm@ubssecurities.com</t>
    <phoneticPr fontId="1" type="noConversion"/>
  </si>
  <si>
    <t>渝农商行</t>
    <phoneticPr fontId="1" type="noConversion"/>
  </si>
  <si>
    <t>601077</t>
    <phoneticPr fontId="1" type="noConversion"/>
  </si>
  <si>
    <t>钢研纳克</t>
    <phoneticPr fontId="1" type="noConversion"/>
  </si>
  <si>
    <t>锦鸡股份</t>
    <phoneticPr fontId="1" type="noConversion"/>
  </si>
  <si>
    <t>杰普特</t>
    <phoneticPr fontId="1" type="noConversion"/>
  </si>
  <si>
    <t>688025</t>
    <phoneticPr fontId="1" type="noConversion"/>
  </si>
  <si>
    <t>300797</t>
    <phoneticPr fontId="1" type="noConversion"/>
  </si>
  <si>
    <t>300798</t>
    <phoneticPr fontId="1" type="noConversion"/>
  </si>
  <si>
    <t>深交所</t>
    <phoneticPr fontId="1" type="noConversion"/>
  </si>
  <si>
    <t>深交所</t>
    <phoneticPr fontId="1" type="noConversion"/>
  </si>
  <si>
    <t>上交所</t>
    <phoneticPr fontId="1" type="noConversion"/>
  </si>
  <si>
    <t>中金公司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</si>
  <si>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</si>
  <si>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</si>
  <si>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</si>
  <si>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安信证券</t>
    <phoneticPr fontId="1" type="noConversion"/>
  </si>
  <si>
    <t>国信证券</t>
    <phoneticPr fontId="1" type="noConversion"/>
  </si>
  <si>
    <t>https://ipo.essence.com.cn/IPO/web-index/web-index-main</t>
  </si>
  <si>
    <t>浙商银行</t>
    <phoneticPr fontId="1" type="noConversion"/>
  </si>
  <si>
    <t>宝兰德</t>
    <phoneticPr fontId="1" type="noConversion"/>
  </si>
  <si>
    <t>601916</t>
    <phoneticPr fontId="1" type="noConversion"/>
  </si>
  <si>
    <t>688058</t>
    <phoneticPr fontId="1" type="noConversion"/>
  </si>
  <si>
    <t>上交所</t>
    <phoneticPr fontId="1" type="noConversion"/>
  </si>
  <si>
    <t>赛诺医疗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</si>
  <si>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</si>
  <si>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</si>
  <si>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</si>
  <si>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东兴证券</t>
    <phoneticPr fontId="1" type="noConversion"/>
  </si>
  <si>
    <t>初步询价</t>
    <phoneticPr fontId="1" type="noConversion"/>
  </si>
  <si>
    <t>初步询价高价剔除（时间）</t>
    <phoneticPr fontId="1" type="noConversion"/>
  </si>
  <si>
    <t>中金公司-科创板</t>
    <phoneticPr fontId="1" type="noConversion"/>
  </si>
  <si>
    <t>http://kcbipo.cicc.com.cn</t>
    <phoneticPr fontId="1" type="noConversion"/>
  </si>
  <si>
    <t>中信证券</t>
    <phoneticPr fontId="1" type="noConversion"/>
  </si>
  <si>
    <t>奥福环保</t>
    <phoneticPr fontId="1" type="noConversion"/>
  </si>
  <si>
    <t>久日新材</t>
    <phoneticPr fontId="1" type="noConversion"/>
  </si>
  <si>
    <t>长阳科技</t>
    <phoneticPr fontId="1" type="noConversion"/>
  </si>
  <si>
    <t>华熙生物</t>
    <phoneticPr fontId="1" type="noConversion"/>
  </si>
  <si>
    <t>688021</t>
    <phoneticPr fontId="1" type="noConversion"/>
  </si>
  <si>
    <t>688299</t>
    <phoneticPr fontId="1" type="noConversion"/>
  </si>
  <si>
    <t>688363</t>
    <phoneticPr fontId="1" type="noConversion"/>
  </si>
  <si>
    <t>致远互联</t>
    <phoneticPr fontId="1" type="noConversion"/>
  </si>
  <si>
    <t>验证码</t>
    <phoneticPr fontId="1" type="noConversion"/>
  </si>
  <si>
    <t>华泰联合证券</t>
    <phoneticPr fontId="1" type="noConversion"/>
  </si>
  <si>
    <t>申购</t>
    <phoneticPr fontId="1" type="noConversion"/>
  </si>
  <si>
    <t>初步询价</t>
    <phoneticPr fontId="1" type="noConversion"/>
  </si>
  <si>
    <t>缴款</t>
    <phoneticPr fontId="1" type="noConversion"/>
  </si>
  <si>
    <t>华安证券</t>
    <phoneticPr fontId="1" type="noConversion"/>
  </si>
  <si>
    <t>招商证券</t>
    <phoneticPr fontId="1" type="noConversion"/>
  </si>
  <si>
    <t>安信证券</t>
    <phoneticPr fontId="1" type="noConversion"/>
  </si>
  <si>
    <t>缴款</t>
    <phoneticPr fontId="1" type="noConversion"/>
  </si>
  <si>
    <t>688369</t>
    <phoneticPr fontId="1" type="noConversion"/>
  </si>
  <si>
    <t>致远互联</t>
    <phoneticPr fontId="1" type="noConversion"/>
  </si>
  <si>
    <t>中德证券</t>
    <phoneticPr fontId="1" type="noConversion"/>
  </si>
  <si>
    <t>申购</t>
    <phoneticPr fontId="1" type="noConversion"/>
  </si>
  <si>
    <t>缴款</t>
    <phoneticPr fontId="1" type="noConversion"/>
  </si>
  <si>
    <t>未及时提交核查材料</t>
    <phoneticPr fontId="1" type="noConversion"/>
  </si>
  <si>
    <t>603815</t>
    <phoneticPr fontId="1" type="noConversion"/>
  </si>
  <si>
    <t>已获配</t>
    <phoneticPr fontId="1" type="noConversion"/>
  </si>
  <si>
    <t>审核</t>
  </si>
  <si>
    <t>申购1</t>
    <phoneticPr fontId="1" type="noConversion"/>
  </si>
  <si>
    <t>缴款1</t>
    <phoneticPr fontId="1" type="noConversion"/>
  </si>
  <si>
    <t>审核</t>
    <phoneticPr fontId="1" type="noConversion"/>
  </si>
  <si>
    <t>https://kcbipo.dxzq.net/kcb-web/kcb-index/kcb-index.html</t>
    <phoneticPr fontId="1" type="noConversion"/>
  </si>
  <si>
    <t>申购2</t>
    <phoneticPr fontId="1" type="noConversion"/>
  </si>
  <si>
    <t>安恒信息</t>
    <phoneticPr fontId="1" type="noConversion"/>
  </si>
  <si>
    <t>博瑞医药</t>
    <phoneticPr fontId="1" type="noConversion"/>
  </si>
  <si>
    <t>美迪西</t>
    <phoneticPr fontId="1" type="noConversion"/>
  </si>
  <si>
    <t>鸿泉物联</t>
    <phoneticPr fontId="1" type="noConversion"/>
  </si>
  <si>
    <t>普门科技</t>
    <phoneticPr fontId="1" type="noConversion"/>
  </si>
  <si>
    <t>688023</t>
    <phoneticPr fontId="1" type="noConversion"/>
  </si>
  <si>
    <t>688128</t>
    <phoneticPr fontId="1" type="noConversion"/>
  </si>
  <si>
    <t>688166</t>
    <phoneticPr fontId="1" type="noConversion"/>
  </si>
  <si>
    <t>688202</t>
    <phoneticPr fontId="1" type="noConversion"/>
  </si>
  <si>
    <t>688288</t>
    <phoneticPr fontId="1" type="noConversion"/>
  </si>
  <si>
    <t>688389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</si>
  <si>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</si>
  <si>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</si>
  <si>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</si>
  <si>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东方花旗证券</t>
    <phoneticPr fontId="1" type="noConversion"/>
  </si>
  <si>
    <t>审核</t>
    <phoneticPr fontId="1" type="noConversion"/>
  </si>
  <si>
    <t>审核</t>
    <phoneticPr fontId="1" type="noConversion"/>
  </si>
  <si>
    <t>审核</t>
    <phoneticPr fontId="1" type="noConversion"/>
  </si>
  <si>
    <t>民生证券</t>
    <phoneticPr fontId="1" type="noConversion"/>
  </si>
  <si>
    <t>国泰君安</t>
    <phoneticPr fontId="1" type="noConversion"/>
  </si>
  <si>
    <t>填表说明里标注了出资份额比例5%以下可以豁免穿透</t>
    <phoneticPr fontId="1" type="noConversion"/>
  </si>
  <si>
    <t>已获配（部分限售）</t>
    <phoneticPr fontId="1" type="noConversion"/>
  </si>
  <si>
    <t>https://ipo.essence.com.cn/kcb-web/kcb-index/kcb-index.html</t>
  </si>
  <si>
    <t>安信证券</t>
    <phoneticPr fontId="1" type="noConversion"/>
  </si>
  <si>
    <t>安信证券-科创板</t>
    <phoneticPr fontId="1" type="noConversion"/>
  </si>
  <si>
    <t>穿透后5%以下的出资人可以豁免穿透，但是需要提交盖章版的Excel表后附说明函，说明为什么没有填报出资人信息，并且承诺没有和承销商有关联关系的出资人</t>
    <phoneticPr fontId="1" type="noConversion"/>
  </si>
  <si>
    <t>出资比例合计要等于100%</t>
    <phoneticPr fontId="1" type="noConversion"/>
  </si>
  <si>
    <t>出资表</t>
    <phoneticPr fontId="1" type="noConversion"/>
  </si>
  <si>
    <t>https://kcb.hazq.com/kcb-web/kcb-tzz/zican-zhengming-file.html?projectId=688299&amp;tzzId=e6c2deeb-8c0f-49bb-be40-b26c9fe6c210</t>
  </si>
  <si>
    <t>验证码</t>
    <phoneticPr fontId="1" type="noConversion"/>
  </si>
  <si>
    <t>其他</t>
    <phoneticPr fontId="1" type="noConversion"/>
  </si>
  <si>
    <t>申报说明</t>
    <phoneticPr fontId="1" type="noConversion"/>
  </si>
  <si>
    <t>有联系人010-56839597</t>
    <phoneticPr fontId="1" type="noConversion"/>
  </si>
  <si>
    <t>精选3</t>
    <phoneticPr fontId="1" type="noConversion"/>
  </si>
  <si>
    <t>精选6</t>
    <phoneticPr fontId="1" type="noConversion"/>
  </si>
  <si>
    <t>精选7</t>
    <phoneticPr fontId="1" type="noConversion"/>
  </si>
  <si>
    <t>精选8</t>
    <phoneticPr fontId="1" type="noConversion"/>
  </si>
  <si>
    <t>精选10</t>
    <phoneticPr fontId="1" type="noConversion"/>
  </si>
  <si>
    <t>精选11</t>
    <phoneticPr fontId="1" type="noConversion"/>
  </si>
  <si>
    <t>精选12</t>
    <phoneticPr fontId="1" type="noConversion"/>
  </si>
  <si>
    <t>指数1</t>
    <phoneticPr fontId="1" type="noConversion"/>
  </si>
  <si>
    <t>指数2</t>
    <phoneticPr fontId="1" type="noConversion"/>
  </si>
  <si>
    <t>2019.10.14</t>
    <phoneticPr fontId="1" type="noConversion"/>
  </si>
  <si>
    <t>可以只填出资比例大于5%的出资方（不管是第几层），关联关系的界定是产品中出资比例大于5%的出资方和保荐机构有关联关系才算是关联方</t>
    <phoneticPr fontId="1" type="noConversion"/>
  </si>
  <si>
    <t>https://star.citiorient.com</t>
    <phoneticPr fontId="1" type="noConversion"/>
  </si>
  <si>
    <t>可以只填出资比例大于5%的出资方（不管是第几层）</t>
  </si>
  <si>
    <t>https://kcbtzz.mszq.com/kcb-web/kcb-login/kcb-user-login.html</t>
  </si>
  <si>
    <t>原则上要求穿透到最底层全部出资人，但是听说了全部穿透下来一张A4纸每张排16个单页以后还需要大概55页以后讨论了一下说可以只填5%以上的</t>
    <phoneticPr fontId="1" type="noConversion"/>
  </si>
  <si>
    <t>广电计量</t>
    <phoneticPr fontId="1" type="noConversion"/>
  </si>
  <si>
    <t>泰和科技</t>
    <phoneticPr fontId="1" type="noConversion"/>
  </si>
  <si>
    <t>验证码</t>
    <phoneticPr fontId="1" type="noConversion"/>
  </si>
  <si>
    <t>002967</t>
    <phoneticPr fontId="1" type="noConversion"/>
  </si>
  <si>
    <t>深交所</t>
    <phoneticPr fontId="1" type="noConversion"/>
  </si>
  <si>
    <t>300801</t>
    <phoneticPr fontId="1" type="noConversion"/>
  </si>
  <si>
    <t>中泰证券</t>
    <phoneticPr fontId="1" type="noConversion"/>
  </si>
  <si>
    <t>申购</t>
    <phoneticPr fontId="1" type="noConversion"/>
  </si>
  <si>
    <t>初步询价</t>
    <phoneticPr fontId="1" type="noConversion"/>
  </si>
  <si>
    <t>审核</t>
    <phoneticPr fontId="1" type="noConversion"/>
  </si>
  <si>
    <t>审核</t>
    <phoneticPr fontId="1" type="noConversion"/>
  </si>
  <si>
    <t>中泰证券</t>
    <phoneticPr fontId="1" type="noConversion"/>
  </si>
  <si>
    <t>https://ipo.95538.cn/IPO/web-index/web-index-main</t>
  </si>
  <si>
    <t>Ljtz@1234</t>
    <phoneticPr fontId="1" type="noConversion"/>
  </si>
  <si>
    <t>出资方超过200人就可以只填5%以上的</t>
    <phoneticPr fontId="1" type="noConversion"/>
  </si>
  <si>
    <t>筑博设计</t>
    <phoneticPr fontId="1" type="noConversion"/>
  </si>
  <si>
    <t>300564</t>
    <phoneticPr fontId="1" type="noConversion"/>
  </si>
  <si>
    <t>深交所</t>
    <phoneticPr fontId="1" type="noConversion"/>
  </si>
  <si>
    <t>中信建投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</si>
  <si>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</si>
  <si>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</si>
  <si>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</si>
  <si>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</si>
  <si>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申购1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</si>
  <si>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</si>
  <si>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</si>
  <si>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</si>
  <si>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初步询价高价剔除</t>
    <phoneticPr fontId="1" type="noConversion"/>
  </si>
  <si>
    <t>已获配</t>
    <phoneticPr fontId="1" type="noConversion"/>
  </si>
  <si>
    <t>已获配</t>
    <phoneticPr fontId="1" type="noConversion"/>
  </si>
  <si>
    <t>阿尔法</t>
    <phoneticPr fontId="1" type="noConversion"/>
  </si>
  <si>
    <t>2019.10.21</t>
    <phoneticPr fontId="1" type="noConversion"/>
  </si>
  <si>
    <t>2019.10.21</t>
    <phoneticPr fontId="1" type="noConversion"/>
  </si>
  <si>
    <t>中登结算：0755-21899208</t>
    <phoneticPr fontId="1" type="noConversion"/>
  </si>
  <si>
    <t>可以只填到5%以上的</t>
    <phoneticPr fontId="1" type="noConversion"/>
  </si>
  <si>
    <t>初步询价高价剔除</t>
    <phoneticPr fontId="1" type="noConversion"/>
  </si>
  <si>
    <t>初步询价低价未入围</t>
    <phoneticPr fontId="1" type="noConversion"/>
  </si>
  <si>
    <t>已获配</t>
    <phoneticPr fontId="1" type="noConversion"/>
  </si>
  <si>
    <t>矩子科技</t>
    <phoneticPr fontId="1" type="noConversion"/>
  </si>
  <si>
    <t>深交所</t>
    <phoneticPr fontId="1" type="noConversion"/>
  </si>
  <si>
    <t>上交所</t>
    <phoneticPr fontId="1" type="noConversion"/>
  </si>
  <si>
    <t>三达膜</t>
    <phoneticPr fontId="1" type="noConversion"/>
  </si>
  <si>
    <t>联瑞新材</t>
    <phoneticPr fontId="1" type="noConversion"/>
  </si>
  <si>
    <t>688101</t>
    <phoneticPr fontId="1" type="noConversion"/>
  </si>
  <si>
    <t>688300</t>
    <phoneticPr fontId="1" type="noConversion"/>
  </si>
  <si>
    <t>300802</t>
    <phoneticPr fontId="1" type="noConversion"/>
  </si>
  <si>
    <t>东兴证券-科创板</t>
    <phoneticPr fontId="1" type="noConversion"/>
  </si>
  <si>
    <t>已获配</t>
    <phoneticPr fontId="1" type="noConversion"/>
  </si>
  <si>
    <t>兴业证券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</si>
  <si>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</si>
  <si>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</si>
  <si>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</si>
  <si>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</si>
  <si>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长江证券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</si>
  <si>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</si>
  <si>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</si>
  <si>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</si>
  <si>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东莞证券</t>
    <phoneticPr fontId="1" type="noConversion"/>
  </si>
  <si>
    <t>东莞证券-科创板</t>
    <phoneticPr fontId="1" type="noConversion"/>
  </si>
  <si>
    <t>验证码</t>
    <phoneticPr fontId="1" type="noConversion"/>
  </si>
  <si>
    <t>https://kcb.cjfinancing.com.cn/kcb-web/kcb-index/kcb-index.html</t>
  </si>
  <si>
    <t>长江证券-科创板</t>
    <phoneticPr fontId="1" type="noConversion"/>
  </si>
  <si>
    <t>验证码</t>
    <phoneticPr fontId="1" type="noConversion"/>
  </si>
  <si>
    <t>https://ipo.xyzq.cn/IPO/web-index/web-index-main?A</t>
  </si>
  <si>
    <t>可以只填到5%以上的出资方，但是要多加一行说明：穿透至最底层无出资份额超过5%的出资方</t>
  </si>
  <si>
    <t>东方花旗证券-科创板</t>
    <phoneticPr fontId="1" type="noConversion"/>
  </si>
  <si>
    <t>华安证券-科创板</t>
    <phoneticPr fontId="1" type="noConversion"/>
  </si>
  <si>
    <t>民生证券-科创板</t>
    <phoneticPr fontId="1" type="noConversion"/>
  </si>
  <si>
    <t>Rbf@W35M</t>
    <phoneticPr fontId="1" type="noConversion"/>
  </si>
  <si>
    <t>指南针</t>
    <phoneticPr fontId="1" type="noConversion"/>
  </si>
  <si>
    <t>深交所</t>
    <phoneticPr fontId="1" type="noConversion"/>
  </si>
  <si>
    <t>邮储银行</t>
    <phoneticPr fontId="1" type="noConversion"/>
  </si>
  <si>
    <t>601658</t>
    <phoneticPr fontId="1" type="noConversion"/>
  </si>
  <si>
    <t>300803</t>
    <phoneticPr fontId="1" type="noConversion"/>
  </si>
  <si>
    <t>上交所</t>
    <phoneticPr fontId="1" type="noConversion"/>
  </si>
  <si>
    <t>中金公司</t>
    <phoneticPr fontId="1" type="noConversion"/>
  </si>
  <si>
    <t>申购2</t>
    <phoneticPr fontId="1" type="noConversion"/>
  </si>
  <si>
    <t>缴款2</t>
    <phoneticPr fontId="1" type="noConversion"/>
  </si>
  <si>
    <t>审核</t>
    <phoneticPr fontId="1" type="noConversion"/>
  </si>
  <si>
    <t>金山办公</t>
    <phoneticPr fontId="1" type="noConversion"/>
  </si>
  <si>
    <t>上交所</t>
    <phoneticPr fontId="1" type="noConversion"/>
  </si>
  <si>
    <t>中金公司</t>
    <phoneticPr fontId="1" type="noConversion"/>
  </si>
  <si>
    <t>688111</t>
    <phoneticPr fontId="1" type="noConversion"/>
  </si>
  <si>
    <t>https://ipo.dgzq.com.cn/kcb-web/kcb-index/kcb-index.html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</si>
  <si>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</si>
  <si>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</si>
  <si>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</si>
  <si>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</si>
  <si>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已获配</t>
    <phoneticPr fontId="1" type="noConversion"/>
  </si>
  <si>
    <t>审核</t>
    <phoneticPr fontId="1" type="noConversion"/>
  </si>
  <si>
    <t>清溢光电</t>
    <phoneticPr fontId="1" type="noConversion"/>
  </si>
  <si>
    <t>卓越新能</t>
    <phoneticPr fontId="1" type="noConversion"/>
  </si>
  <si>
    <t>上交所</t>
    <phoneticPr fontId="1" type="noConversion"/>
  </si>
  <si>
    <t>上交所</t>
    <phoneticPr fontId="1" type="noConversion"/>
  </si>
  <si>
    <t>688138</t>
    <phoneticPr fontId="1" type="noConversion"/>
  </si>
  <si>
    <t>688196</t>
    <phoneticPr fontId="1" type="noConversion"/>
  </si>
  <si>
    <t>广发证券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</si>
  <si>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</si>
  <si>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</si>
  <si>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</si>
  <si>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</si>
  <si>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</si>
  <si>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审核</t>
    <phoneticPr fontId="1" type="noConversion"/>
  </si>
  <si>
    <t>英大证券</t>
    <phoneticPr fontId="1" type="noConversion"/>
  </si>
  <si>
    <t>申购</t>
    <phoneticPr fontId="1" type="noConversion"/>
  </si>
  <si>
    <t>电声股份</t>
    <phoneticPr fontId="1" type="noConversion"/>
  </si>
  <si>
    <t>斯迪克</t>
    <phoneticPr fontId="1" type="noConversion"/>
  </si>
  <si>
    <t>深交所</t>
    <phoneticPr fontId="1" type="noConversion"/>
  </si>
  <si>
    <t>300805</t>
    <phoneticPr fontId="1" type="noConversion"/>
  </si>
  <si>
    <t>300806</t>
    <phoneticPr fontId="1" type="noConversion"/>
  </si>
  <si>
    <t>申购</t>
    <phoneticPr fontId="1" type="noConversion"/>
  </si>
  <si>
    <t>初步询价</t>
    <phoneticPr fontId="1" type="noConversion"/>
  </si>
  <si>
    <t>审核</t>
    <phoneticPr fontId="1" type="noConversion"/>
  </si>
  <si>
    <t>平安证券</t>
    <phoneticPr fontId="1" type="noConversion"/>
  </si>
  <si>
    <t>缴款</t>
    <phoneticPr fontId="1" type="noConversion"/>
  </si>
  <si>
    <t>已获配</t>
    <phoneticPr fontId="1" type="noConversion"/>
  </si>
  <si>
    <t>中国电器（研）</t>
    <phoneticPr fontId="1" type="noConversion"/>
  </si>
  <si>
    <t>688199</t>
    <phoneticPr fontId="1" type="noConversion"/>
  </si>
  <si>
    <t>通达电气</t>
    <phoneticPr fontId="1" type="noConversion"/>
  </si>
  <si>
    <t>603390</t>
    <phoneticPr fontId="1" type="noConversion"/>
  </si>
  <si>
    <t>上交所</t>
    <phoneticPr fontId="1" type="noConversion"/>
  </si>
  <si>
    <t>中信证券</t>
    <phoneticPr fontId="1" type="noConversion"/>
  </si>
  <si>
    <t>申购</t>
    <phoneticPr fontId="1" type="noConversion"/>
  </si>
  <si>
    <t>初步询价</t>
    <phoneticPr fontId="1" type="noConversion"/>
  </si>
  <si>
    <t>初步询价</t>
    <phoneticPr fontId="1" type="noConversion"/>
  </si>
  <si>
    <t>缴款</t>
    <phoneticPr fontId="1" type="noConversion"/>
  </si>
  <si>
    <t>审核</t>
    <phoneticPr fontId="1" type="noConversion"/>
  </si>
  <si>
    <t>申购1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</si>
  <si>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</si>
  <si>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</si>
  <si>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</si>
  <si>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久量股份</t>
    <phoneticPr fontId="1" type="noConversion"/>
  </si>
  <si>
    <t>嘉美包装</t>
    <phoneticPr fontId="1" type="noConversion"/>
  </si>
  <si>
    <t>002969</t>
    <phoneticPr fontId="1" type="noConversion"/>
  </si>
  <si>
    <t>300808</t>
    <phoneticPr fontId="1" type="noConversion"/>
  </si>
  <si>
    <t>深交所</t>
    <phoneticPr fontId="1" type="noConversion"/>
  </si>
  <si>
    <t>深交所</t>
    <phoneticPr fontId="1" type="noConversion"/>
  </si>
  <si>
    <t>兴业1</t>
    <phoneticPr fontId="1" type="noConversion"/>
  </si>
  <si>
    <t>2019.11.11</t>
    <phoneticPr fontId="1" type="noConversion"/>
  </si>
  <si>
    <t>广发证券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</si>
  <si>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</si>
  <si>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</si>
  <si>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</si>
  <si>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</si>
  <si>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中泰证券</t>
    <phoneticPr fontId="1" type="noConversion"/>
  </si>
  <si>
    <t>审核</t>
    <phoneticPr fontId="1" type="noConversion"/>
  </si>
  <si>
    <t>已获配未上市</t>
    <phoneticPr fontId="1" type="noConversion"/>
  </si>
  <si>
    <t>300796</t>
    <phoneticPr fontId="1" type="noConversion"/>
  </si>
  <si>
    <t>甬金股份</t>
    <phoneticPr fontId="1" type="noConversion"/>
  </si>
  <si>
    <t>迈得医疗</t>
    <phoneticPr fontId="1" type="noConversion"/>
  </si>
  <si>
    <t>上交所</t>
    <phoneticPr fontId="1" type="noConversion"/>
  </si>
  <si>
    <t>上交所</t>
    <phoneticPr fontId="1" type="noConversion"/>
  </si>
  <si>
    <t>603995</t>
    <phoneticPr fontId="1" type="noConversion"/>
  </si>
  <si>
    <t>688310</t>
    <phoneticPr fontId="1" type="noConversion"/>
  </si>
  <si>
    <t>华西证券</t>
    <phoneticPr fontId="1" type="noConversion"/>
  </si>
  <si>
    <t>广发证券</t>
    <phoneticPr fontId="1" type="noConversion"/>
  </si>
  <si>
    <t>初步询价</t>
    <phoneticPr fontId="1" type="noConversion"/>
  </si>
  <si>
    <t>审核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</si>
  <si>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</si>
  <si>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</si>
  <si>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</si>
  <si>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</si>
  <si>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</si>
  <si>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审核</t>
    <phoneticPr fontId="1" type="noConversion"/>
  </si>
  <si>
    <t>华辰装备</t>
    <phoneticPr fontId="1" type="noConversion"/>
  </si>
  <si>
    <t>祥生医疗</t>
    <phoneticPr fontId="1" type="noConversion"/>
  </si>
  <si>
    <t>深交所</t>
    <phoneticPr fontId="1" type="noConversion"/>
  </si>
  <si>
    <t>上交所</t>
    <phoneticPr fontId="1" type="noConversion"/>
  </si>
  <si>
    <t>https://ipo.gjzq.com.cn/indexTZZBBController/toIndex</t>
    <phoneticPr fontId="1" type="noConversion"/>
  </si>
  <si>
    <t>15810798795/tj0ms</t>
    <phoneticPr fontId="1" type="noConversion"/>
  </si>
  <si>
    <t>300809</t>
    <phoneticPr fontId="1" type="noConversion"/>
  </si>
  <si>
    <t>688358</t>
    <phoneticPr fontId="1" type="noConversion"/>
  </si>
  <si>
    <t>广发证券</t>
    <phoneticPr fontId="1" type="noConversion"/>
  </si>
  <si>
    <t>国金证券</t>
    <phoneticPr fontId="1" type="noConversion"/>
  </si>
  <si>
    <t>初步询价</t>
    <phoneticPr fontId="1" type="noConversion"/>
  </si>
  <si>
    <t>普元信息</t>
    <phoneticPr fontId="1" type="noConversion"/>
  </si>
  <si>
    <t>建龙微纳</t>
    <phoneticPr fontId="1" type="noConversion"/>
  </si>
  <si>
    <t>688118</t>
    <phoneticPr fontId="1" type="noConversion"/>
  </si>
  <si>
    <t>688357</t>
    <phoneticPr fontId="1" type="noConversion"/>
  </si>
  <si>
    <t>上交所</t>
    <phoneticPr fontId="1" type="noConversion"/>
  </si>
  <si>
    <t>上交所</t>
    <phoneticPr fontId="1" type="noConversion"/>
  </si>
  <si>
    <t>中天国富证券</t>
    <phoneticPr fontId="1" type="noConversion"/>
  </si>
  <si>
    <t>民生证券</t>
    <phoneticPr fontId="1" type="noConversion"/>
  </si>
  <si>
    <t>申购2</t>
    <phoneticPr fontId="1" type="noConversion"/>
  </si>
  <si>
    <t>缴款2</t>
    <phoneticPr fontId="1" type="noConversion"/>
  </si>
  <si>
    <t>申购1</t>
    <phoneticPr fontId="1" type="noConversion"/>
  </si>
  <si>
    <t>缴款1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</si>
  <si>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</si>
  <si>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</si>
  <si>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</si>
  <si>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</si>
  <si>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https://kcb.ztfsec.com/kcb-web/kcb-index/kcb-index.html</t>
  </si>
  <si>
    <t>验证码</t>
    <phoneticPr fontId="1" type="noConversion"/>
  </si>
  <si>
    <t>中天国富证券-科创板</t>
    <phoneticPr fontId="1" type="noConversion"/>
  </si>
  <si>
    <t>数量-lt</t>
    <phoneticPr fontId="1" type="noConversion"/>
  </si>
  <si>
    <t>硕世生物</t>
    <phoneticPr fontId="1" type="noConversion"/>
  </si>
  <si>
    <t>招商证券</t>
    <phoneticPr fontId="1" type="noConversion"/>
  </si>
  <si>
    <t>688399</t>
    <phoneticPr fontId="1" type="noConversion"/>
  </si>
  <si>
    <t>wz</t>
    <phoneticPr fontId="1" type="noConversion"/>
  </si>
  <si>
    <t>江苏北人</t>
    <phoneticPr fontId="1" type="noConversion"/>
  </si>
  <si>
    <t>卓易信息</t>
    <phoneticPr fontId="1" type="noConversion"/>
  </si>
  <si>
    <t>上交所</t>
    <phoneticPr fontId="1" type="noConversion"/>
  </si>
  <si>
    <t>上交所</t>
    <phoneticPr fontId="1" type="noConversion"/>
  </si>
  <si>
    <t>东吴证券</t>
    <phoneticPr fontId="1" type="noConversion"/>
  </si>
  <si>
    <t>中信建投</t>
    <phoneticPr fontId="1" type="noConversion"/>
  </si>
  <si>
    <t>688218</t>
    <phoneticPr fontId="1" type="noConversion"/>
  </si>
  <si>
    <t>688258</t>
    <phoneticPr fontId="1" type="noConversion"/>
  </si>
  <si>
    <t>初步询价</t>
    <phoneticPr fontId="1" type="noConversion"/>
  </si>
  <si>
    <t>缴款</t>
    <phoneticPr fontId="1" type="noConversion"/>
  </si>
  <si>
    <t>申购</t>
    <phoneticPr fontId="1" type="noConversion"/>
  </si>
  <si>
    <t>审核</t>
    <phoneticPr fontId="1" type="noConversion"/>
  </si>
  <si>
    <t>初步询价</t>
    <phoneticPr fontId="1" type="noConversion"/>
  </si>
  <si>
    <t>审核</t>
    <phoneticPr fontId="1" type="noConversion"/>
  </si>
  <si>
    <t>佰仁医疗</t>
    <phoneticPr fontId="1" type="noConversion"/>
  </si>
  <si>
    <t>688198</t>
    <phoneticPr fontId="1" type="noConversion"/>
  </si>
  <si>
    <t>获配产品</t>
    <phoneticPr fontId="1" type="noConversion"/>
  </si>
  <si>
    <t>询价产品</t>
    <phoneticPr fontId="1" type="noConversion"/>
  </si>
  <si>
    <t>初步询价高价剔除</t>
    <phoneticPr fontId="1" type="noConversion"/>
  </si>
  <si>
    <t>已获配</t>
    <phoneticPr fontId="1" type="noConversion"/>
  </si>
  <si>
    <t>申购1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</si>
  <si>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</si>
  <si>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</si>
  <si>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</si>
  <si>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国信证券</t>
    <phoneticPr fontId="1" type="noConversion"/>
  </si>
  <si>
    <t>待缴款</t>
    <phoneticPr fontId="1" type="noConversion"/>
  </si>
  <si>
    <t>缴款</t>
    <phoneticPr fontId="1" type="noConversion"/>
  </si>
  <si>
    <t>申购</t>
    <phoneticPr fontId="1" type="noConversion"/>
  </si>
  <si>
    <t>审核</t>
    <phoneticPr fontId="1" type="noConversion"/>
  </si>
  <si>
    <t>初步询价</t>
    <phoneticPr fontId="1" type="noConversion"/>
  </si>
  <si>
    <t>当虹科技</t>
    <phoneticPr fontId="1" type="noConversion"/>
  </si>
  <si>
    <t>688039</t>
    <phoneticPr fontId="1" type="noConversion"/>
  </si>
  <si>
    <t>上交所</t>
    <phoneticPr fontId="1" type="noConversion"/>
  </si>
  <si>
    <t>中信证券</t>
    <phoneticPr fontId="1" type="noConversion"/>
  </si>
  <si>
    <t>已获配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</si>
  <si>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</si>
  <si>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</si>
  <si>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</si>
  <si>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</si>
  <si>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锐明技术</t>
    <phoneticPr fontId="1" type="noConversion"/>
  </si>
  <si>
    <t>成都燃气</t>
    <phoneticPr fontId="1" type="noConversion"/>
  </si>
  <si>
    <t>上交所</t>
    <phoneticPr fontId="1" type="noConversion"/>
  </si>
  <si>
    <t>深交所</t>
    <phoneticPr fontId="1" type="noConversion"/>
  </si>
  <si>
    <t>002970</t>
    <phoneticPr fontId="1" type="noConversion"/>
  </si>
  <si>
    <t>603053</t>
    <phoneticPr fontId="1" type="noConversion"/>
  </si>
  <si>
    <t>国信证券</t>
    <phoneticPr fontId="1" type="noConversion"/>
  </si>
  <si>
    <t>中信建投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</si>
  <si>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</si>
  <si>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</si>
  <si>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</si>
  <si>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</si>
  <si>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缴款</t>
    <phoneticPr fontId="1" type="noConversion"/>
  </si>
  <si>
    <t>芯源微</t>
    <phoneticPr fontId="1" type="noConversion"/>
  </si>
  <si>
    <t>上交所</t>
    <phoneticPr fontId="1" type="noConversion"/>
  </si>
  <si>
    <t>国信证券</t>
    <phoneticPr fontId="1" type="noConversion"/>
  </si>
  <si>
    <t>688037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</si>
  <si>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</si>
  <si>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</si>
  <si>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</si>
  <si>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</si>
  <si>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已获配</t>
    <phoneticPr fontId="1" type="noConversion"/>
  </si>
  <si>
    <t>和远气体</t>
    <phoneticPr fontId="1" type="noConversion"/>
  </si>
  <si>
    <t>嘉必优</t>
    <phoneticPr fontId="1" type="noConversion"/>
  </si>
  <si>
    <t>深交所</t>
    <phoneticPr fontId="1" type="noConversion"/>
  </si>
  <si>
    <t>上交所</t>
    <phoneticPr fontId="1" type="noConversion"/>
  </si>
  <si>
    <t>西部证券</t>
    <phoneticPr fontId="1" type="noConversion"/>
  </si>
  <si>
    <t>国泰君安</t>
    <phoneticPr fontId="1" type="noConversion"/>
  </si>
  <si>
    <t>002971</t>
    <phoneticPr fontId="1" type="noConversion"/>
  </si>
  <si>
    <t>688089</t>
    <phoneticPr fontId="1" type="noConversion"/>
  </si>
  <si>
    <t>初步询价</t>
    <phoneticPr fontId="1" type="noConversion"/>
  </si>
  <si>
    <t>初步询价</t>
    <phoneticPr fontId="1" type="noConversion"/>
  </si>
  <si>
    <t>审核</t>
    <phoneticPr fontId="1" type="noConversion"/>
  </si>
  <si>
    <t>审核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</si>
  <si>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</si>
  <si>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</si>
  <si>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</si>
  <si>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</si>
  <si>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</si>
  <si>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中新集团</t>
    <phoneticPr fontId="1" type="noConversion"/>
  </si>
  <si>
    <t>上交所</t>
    <phoneticPr fontId="1" type="noConversion"/>
  </si>
  <si>
    <t>中信证券</t>
    <phoneticPr fontId="1" type="noConversion"/>
  </si>
  <si>
    <t>601512</t>
    <phoneticPr fontId="1" type="noConversion"/>
  </si>
  <si>
    <t>初步询价</t>
    <phoneticPr fontId="1" type="noConversion"/>
  </si>
  <si>
    <t>审核</t>
    <phoneticPr fontId="1" type="noConversion"/>
  </si>
  <si>
    <t>普元信息</t>
  </si>
  <si>
    <t>建龙微纳</t>
  </si>
  <si>
    <t>硕世生物</t>
  </si>
  <si>
    <t>江苏北人</t>
  </si>
  <si>
    <t>卓易信息</t>
  </si>
  <si>
    <t>佰仁医疗</t>
  </si>
  <si>
    <t>当虹科技</t>
  </si>
  <si>
    <t>芯源微</t>
  </si>
  <si>
    <t>嘉必优</t>
  </si>
  <si>
    <t>入围下限</t>
    <phoneticPr fontId="1" type="noConversion"/>
  </si>
  <si>
    <t>入围上限</t>
    <phoneticPr fontId="1" type="noConversion"/>
  </si>
  <si>
    <t>研报下限-主</t>
    <phoneticPr fontId="1" type="noConversion"/>
  </si>
  <si>
    <t>研报上限-主</t>
    <phoneticPr fontId="1" type="noConversion"/>
  </si>
  <si>
    <t>研报下限-其他1</t>
    <phoneticPr fontId="1" type="noConversion"/>
  </si>
  <si>
    <t>研报上限-其他1</t>
    <phoneticPr fontId="1" type="noConversion"/>
  </si>
  <si>
    <t>研报下限-其他2</t>
    <phoneticPr fontId="1" type="noConversion"/>
  </si>
  <si>
    <t>研报上限-其他2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</si>
  <si>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</si>
  <si>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聚辰股份</t>
    <phoneticPr fontId="1" type="noConversion"/>
  </si>
  <si>
    <t>中金公司</t>
    <phoneticPr fontId="1" type="noConversion"/>
  </si>
  <si>
    <t>688123</t>
    <phoneticPr fontId="1" type="noConversion"/>
  </si>
  <si>
    <t>嘉必优</t>
    <phoneticPr fontId="1" type="noConversion"/>
  </si>
  <si>
    <t>聚辰股份</t>
    <phoneticPr fontId="1" type="noConversion"/>
  </si>
  <si>
    <t>科安达</t>
    <phoneticPr fontId="1" type="noConversion"/>
  </si>
  <si>
    <t>华特气体</t>
    <phoneticPr fontId="1" type="noConversion"/>
  </si>
  <si>
    <t>深交所</t>
    <phoneticPr fontId="1" type="noConversion"/>
  </si>
  <si>
    <t>上交所</t>
    <phoneticPr fontId="1" type="noConversion"/>
  </si>
  <si>
    <t>长城证券</t>
    <phoneticPr fontId="1" type="noConversion"/>
  </si>
  <si>
    <t>688268</t>
    <phoneticPr fontId="1" type="noConversion"/>
  </si>
  <si>
    <t>002972</t>
    <phoneticPr fontId="1" type="noConversion"/>
  </si>
  <si>
    <t>中信建投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</si>
  <si>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</si>
  <si>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</si>
  <si>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</si>
  <si>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</si>
  <si>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申购</t>
    <phoneticPr fontId="1" type="noConversion"/>
  </si>
  <si>
    <t>审核</t>
    <phoneticPr fontId="1" type="noConversion"/>
  </si>
  <si>
    <t>神驰机电</t>
    <phoneticPr fontId="1" type="noConversion"/>
  </si>
  <si>
    <t>龙软科技</t>
    <phoneticPr fontId="1" type="noConversion"/>
  </si>
  <si>
    <t>上交所</t>
    <phoneticPr fontId="1" type="noConversion"/>
  </si>
  <si>
    <t>上交所</t>
    <phoneticPr fontId="1" type="noConversion"/>
  </si>
  <si>
    <t>603109</t>
    <phoneticPr fontId="1" type="noConversion"/>
  </si>
  <si>
    <t>688078</t>
    <phoneticPr fontId="1" type="noConversion"/>
  </si>
  <si>
    <t>华西证券</t>
    <phoneticPr fontId="1" type="noConversion"/>
  </si>
  <si>
    <t>方正证券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</si>
  <si>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</si>
  <si>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</si>
  <si>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</si>
  <si>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</si>
  <si>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</si>
  <si>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方正证券</t>
    <phoneticPr fontId="1" type="noConversion"/>
  </si>
  <si>
    <t>tj0ms</t>
    <phoneticPr fontId="1" type="noConversion"/>
  </si>
  <si>
    <t>Ljtz@1234</t>
    <phoneticPr fontId="1" type="noConversion"/>
  </si>
  <si>
    <t>申购1</t>
    <phoneticPr fontId="1" type="noConversion"/>
  </si>
  <si>
    <t>申购2</t>
    <phoneticPr fontId="1" type="noConversion"/>
  </si>
  <si>
    <t>缴款2</t>
    <phoneticPr fontId="1" type="noConversion"/>
  </si>
  <si>
    <t>缴费</t>
    <phoneticPr fontId="1" type="noConversion"/>
  </si>
  <si>
    <t>获配价格</t>
    <phoneticPr fontId="1" type="noConversion"/>
  </si>
  <si>
    <t>获配数量</t>
    <phoneticPr fontId="1" type="noConversion"/>
  </si>
  <si>
    <t>卖出价格</t>
    <phoneticPr fontId="1" type="noConversion"/>
  </si>
  <si>
    <t>卖出数量</t>
    <phoneticPr fontId="1" type="noConversion"/>
  </si>
  <si>
    <t>收益</t>
    <phoneticPr fontId="1" type="noConversion"/>
  </si>
  <si>
    <t>差额</t>
    <phoneticPr fontId="1" type="noConversion"/>
  </si>
  <si>
    <t>锦鸡股份</t>
    <phoneticPr fontId="1" type="noConversion"/>
  </si>
  <si>
    <t>华辰装备</t>
    <phoneticPr fontId="1" type="noConversion"/>
  </si>
  <si>
    <t>泰和科技</t>
    <phoneticPr fontId="1" type="noConversion"/>
  </si>
  <si>
    <t>已获配</t>
    <phoneticPr fontId="1" type="noConversion"/>
  </si>
  <si>
    <t>华特气体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</si>
  <si>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</si>
  <si>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</si>
  <si>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</si>
  <si>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</si>
  <si>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</si>
  <si>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侨银环保</t>
    <phoneticPr fontId="1" type="noConversion"/>
  </si>
  <si>
    <t>深交所</t>
    <phoneticPr fontId="1" type="noConversion"/>
  </si>
  <si>
    <t>002973</t>
    <phoneticPr fontId="1" type="noConversion"/>
  </si>
  <si>
    <t>民生证券</t>
    <phoneticPr fontId="1" type="noConversion"/>
  </si>
  <si>
    <t>兴图新科</t>
    <phoneticPr fontId="1" type="noConversion"/>
  </si>
  <si>
    <t>上交所</t>
    <phoneticPr fontId="1" type="noConversion"/>
  </si>
  <si>
    <t>中泰证券</t>
    <phoneticPr fontId="1" type="noConversion"/>
  </si>
  <si>
    <t>688081</t>
    <phoneticPr fontId="1" type="noConversion"/>
  </si>
  <si>
    <t>八亿时空</t>
  </si>
  <si>
    <t>八亿时空</t>
    <phoneticPr fontId="1" type="noConversion"/>
  </si>
  <si>
    <t>上交所</t>
    <phoneticPr fontId="1" type="noConversion"/>
  </si>
  <si>
    <t>首创证券</t>
    <phoneticPr fontId="1" type="noConversion"/>
  </si>
  <si>
    <t>688181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</si>
  <si>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</si>
  <si>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</si>
  <si>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</si>
  <si>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</si>
  <si>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http://kcbipo.sczq.com.cn</t>
  </si>
  <si>
    <t>验证码</t>
    <phoneticPr fontId="1" type="noConversion"/>
  </si>
  <si>
    <t>聚辰股份</t>
  </si>
  <si>
    <t>华特气体</t>
  </si>
  <si>
    <t>龙软科技</t>
  </si>
  <si>
    <t>兴图新科</t>
  </si>
  <si>
    <t>兴图新科</t>
    <phoneticPr fontId="1" type="noConversion"/>
  </si>
  <si>
    <t>八亿时空</t>
    <phoneticPr fontId="1" type="noConversion"/>
  </si>
  <si>
    <t>已获配</t>
    <phoneticPr fontId="1" type="noConversion"/>
  </si>
  <si>
    <t>发行科创板项目</t>
    <phoneticPr fontId="1" type="noConversion"/>
  </si>
  <si>
    <t>获配科创板项目</t>
    <phoneticPr fontId="1" type="noConversion"/>
  </si>
  <si>
    <t>询价入围（产品）</t>
    <phoneticPr fontId="1" type="noConversion"/>
  </si>
  <si>
    <t>询价入围（项目）</t>
    <phoneticPr fontId="1" type="noConversion"/>
  </si>
  <si>
    <t>询价入围(产品）</t>
    <phoneticPr fontId="1" type="noConversion"/>
  </si>
  <si>
    <t>奥普家居</t>
    <phoneticPr fontId="1" type="noConversion"/>
  </si>
  <si>
    <t>万德斯</t>
    <phoneticPr fontId="1" type="noConversion"/>
  </si>
  <si>
    <t>上交所</t>
    <phoneticPr fontId="1" type="noConversion"/>
  </si>
  <si>
    <t>603551</t>
    <phoneticPr fontId="1" type="noConversion"/>
  </si>
  <si>
    <t>688178</t>
    <phoneticPr fontId="1" type="noConversion"/>
  </si>
  <si>
    <t>招商证券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</si>
  <si>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</si>
  <si>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</si>
  <si>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</si>
  <si>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</si>
  <si>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广发证券</t>
    <phoneticPr fontId="1" type="noConversion"/>
  </si>
  <si>
    <t>缴款</t>
    <phoneticPr fontId="1" type="noConversion"/>
  </si>
  <si>
    <t>审核</t>
    <phoneticPr fontId="1" type="noConversion"/>
  </si>
  <si>
    <t>京沪高铁</t>
    <phoneticPr fontId="1" type="noConversion"/>
  </si>
  <si>
    <t>上交所</t>
    <phoneticPr fontId="1" type="noConversion"/>
  </si>
  <si>
    <t>601816</t>
    <phoneticPr fontId="1" type="noConversion"/>
  </si>
  <si>
    <t>中信建投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</si>
  <si>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</si>
  <si>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</si>
  <si>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</si>
  <si>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</si>
  <si>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特宝生物</t>
    <phoneticPr fontId="1" type="noConversion"/>
  </si>
  <si>
    <t>ly</t>
    <phoneticPr fontId="1" type="noConversion"/>
  </si>
  <si>
    <t>国金证券</t>
    <phoneticPr fontId="1" type="noConversion"/>
  </si>
  <si>
    <t>688278</t>
    <phoneticPr fontId="1" type="noConversion"/>
  </si>
  <si>
    <t>万德斯</t>
    <phoneticPr fontId="1" type="noConversion"/>
  </si>
  <si>
    <t>威胜信息</t>
    <phoneticPr fontId="1" type="noConversion"/>
  </si>
  <si>
    <t>中金公司</t>
    <phoneticPr fontId="1" type="noConversion"/>
  </si>
  <si>
    <t>688100</t>
    <phoneticPr fontId="1" type="noConversion"/>
  </si>
  <si>
    <t>特宝生物</t>
    <phoneticPr fontId="1" type="noConversion"/>
  </si>
  <si>
    <t>威胜信息</t>
    <phoneticPr fontId="1" type="noConversion"/>
  </si>
  <si>
    <t>优刻得</t>
    <phoneticPr fontId="1" type="noConversion"/>
  </si>
  <si>
    <t>ly</t>
    <phoneticPr fontId="1" type="noConversion"/>
  </si>
  <si>
    <t>上交所</t>
    <phoneticPr fontId="1" type="noConversion"/>
  </si>
  <si>
    <t>中金公司</t>
    <phoneticPr fontId="1" type="noConversion"/>
  </si>
  <si>
    <t>688158</t>
    <phoneticPr fontId="1" type="noConversion"/>
  </si>
  <si>
    <t>申购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</si>
  <si>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</si>
  <si>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</si>
  <si>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</si>
  <si>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</si>
  <si>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</si>
  <si>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审核</t>
    <phoneticPr fontId="1" type="noConversion"/>
  </si>
  <si>
    <t>优刻得</t>
    <phoneticPr fontId="1" type="noConversion"/>
  </si>
  <si>
    <t>.</t>
    <phoneticPr fontId="1" type="noConversion"/>
  </si>
  <si>
    <t>洁特生物</t>
    <phoneticPr fontId="1" type="noConversion"/>
  </si>
  <si>
    <t>上交所</t>
    <phoneticPr fontId="1" type="noConversion"/>
  </si>
  <si>
    <t>民生证券</t>
    <phoneticPr fontId="1" type="noConversion"/>
  </si>
  <si>
    <t>pb</t>
    <phoneticPr fontId="1" type="noConversion"/>
  </si>
  <si>
    <t>688026</t>
    <phoneticPr fontId="1" type="noConversion"/>
  </si>
  <si>
    <t>申购</t>
    <phoneticPr fontId="1" type="noConversion"/>
  </si>
  <si>
    <t>审核</t>
    <phoneticPr fontId="1" type="noConversion"/>
  </si>
  <si>
    <t>玉禾田</t>
    <phoneticPr fontId="1" type="noConversion"/>
  </si>
  <si>
    <t>深交所</t>
    <phoneticPr fontId="1" type="noConversion"/>
  </si>
  <si>
    <t>招商证券</t>
    <phoneticPr fontId="1" type="noConversion"/>
  </si>
  <si>
    <t>有方科技</t>
    <phoneticPr fontId="1" type="noConversion"/>
  </si>
  <si>
    <t>泽璟制药</t>
    <phoneticPr fontId="1" type="noConversion"/>
  </si>
  <si>
    <t>上交所</t>
    <phoneticPr fontId="1" type="noConversion"/>
  </si>
  <si>
    <t>ly</t>
    <phoneticPr fontId="1" type="noConversion"/>
  </si>
  <si>
    <t>wy</t>
    <phoneticPr fontId="1" type="noConversion"/>
  </si>
  <si>
    <t>华创证券</t>
    <phoneticPr fontId="1" type="noConversion"/>
  </si>
  <si>
    <t>中金公司</t>
    <phoneticPr fontId="1" type="noConversion"/>
  </si>
  <si>
    <t>300815</t>
    <phoneticPr fontId="1" type="noConversion"/>
  </si>
  <si>
    <t>688266</t>
    <phoneticPr fontId="1" type="noConversion"/>
  </si>
  <si>
    <t>初步询价</t>
    <phoneticPr fontId="1" type="noConversion"/>
  </si>
  <si>
    <t>审核</t>
    <phoneticPr fontId="1" type="noConversion"/>
  </si>
  <si>
    <t>688159</t>
    <phoneticPr fontId="1" type="noConversion"/>
  </si>
  <si>
    <t>初步询价</t>
    <phoneticPr fontId="1" type="noConversion"/>
  </si>
  <si>
    <t>缴款</t>
    <phoneticPr fontId="1" type="noConversion"/>
  </si>
  <si>
    <t>https://kcb.hczq.com/kcb-web/kcb-index/kcb-index.html</t>
  </si>
  <si>
    <t>华创证券-科创板</t>
    <phoneticPr fontId="1" type="noConversion"/>
  </si>
  <si>
    <t>公牛集团</t>
    <phoneticPr fontId="1" type="noConversion"/>
  </si>
  <si>
    <t>斯达半导</t>
    <phoneticPr fontId="1" type="noConversion"/>
  </si>
  <si>
    <t>东方生物</t>
    <phoneticPr fontId="1" type="noConversion"/>
  </si>
  <si>
    <t>上交所</t>
    <phoneticPr fontId="1" type="noConversion"/>
  </si>
  <si>
    <t>上交所</t>
    <phoneticPr fontId="1" type="noConversion"/>
  </si>
  <si>
    <t>603195</t>
    <phoneticPr fontId="1" type="noConversion"/>
  </si>
  <si>
    <t>603290</t>
    <phoneticPr fontId="1" type="noConversion"/>
  </si>
  <si>
    <t>688298</t>
    <phoneticPr fontId="1" type="noConversion"/>
  </si>
  <si>
    <t>国金证券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</si>
  <si>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</si>
  <si>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</si>
  <si>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</si>
  <si>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初步询价</t>
    <phoneticPr fontId="1" type="noConversion"/>
  </si>
  <si>
    <t>审核</t>
    <phoneticPr fontId="1" type="noConversion"/>
  </si>
  <si>
    <t>审核</t>
    <phoneticPr fontId="1" type="noConversion"/>
  </si>
  <si>
    <t>中信证券</t>
    <phoneticPr fontId="1" type="noConversion"/>
  </si>
  <si>
    <t>光大证券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</si>
  <si>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</si>
  <si>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</si>
  <si>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</si>
  <si>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</si>
  <si>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洁特生物</t>
    <phoneticPr fontId="1" type="noConversion"/>
  </si>
  <si>
    <t>要求特别多，要用他们的模板，要加不穿透的理由，出资表和资产规模表要分开</t>
    <phoneticPr fontId="1" type="noConversion"/>
  </si>
  <si>
    <t>泽璟制药</t>
    <phoneticPr fontId="1" type="noConversion"/>
  </si>
  <si>
    <t>有方科技</t>
    <phoneticPr fontId="1" type="noConversion"/>
  </si>
  <si>
    <t>瑞芯微</t>
    <phoneticPr fontId="1" type="noConversion"/>
  </si>
  <si>
    <t>兴业证券</t>
    <phoneticPr fontId="1" type="noConversion"/>
  </si>
  <si>
    <t>上交所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</si>
  <si>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</si>
  <si>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</si>
  <si>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</si>
  <si>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</si>
  <si>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603893</t>
    <phoneticPr fontId="1" type="noConversion"/>
  </si>
  <si>
    <t>东方生物</t>
    <phoneticPr fontId="1" type="noConversion"/>
  </si>
  <si>
    <t>广大特材</t>
    <phoneticPr fontId="1" type="noConversion"/>
  </si>
  <si>
    <t>上交所</t>
    <phoneticPr fontId="1" type="noConversion"/>
  </si>
  <si>
    <t>中信建投</t>
    <phoneticPr fontId="1" type="noConversion"/>
  </si>
  <si>
    <t>688186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</si>
  <si>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</si>
  <si>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</si>
  <si>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</si>
  <si>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</si>
  <si>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</si>
  <si>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良品铺子</t>
    <phoneticPr fontId="1" type="noConversion"/>
  </si>
  <si>
    <t>上交所</t>
    <phoneticPr fontId="1" type="noConversion"/>
  </si>
  <si>
    <t>映翰通</t>
    <phoneticPr fontId="1" type="noConversion"/>
  </si>
  <si>
    <t>赛特新材</t>
    <phoneticPr fontId="1" type="noConversion"/>
  </si>
  <si>
    <t>广发证券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</si>
  <si>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</si>
  <si>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</si>
  <si>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</si>
  <si>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</si>
  <si>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审核</t>
    <phoneticPr fontId="1" type="noConversion"/>
  </si>
  <si>
    <t>603719</t>
    <phoneticPr fontId="1" type="noConversion"/>
  </si>
  <si>
    <t>光大证券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</si>
  <si>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</si>
  <si>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</si>
  <si>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</si>
  <si>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688080</t>
    <phoneticPr fontId="1" type="noConversion"/>
  </si>
  <si>
    <t>兴业证券</t>
    <phoneticPr fontId="1" type="noConversion"/>
  </si>
  <si>
    <t>688398</t>
    <phoneticPr fontId="1" type="noConversion"/>
  </si>
  <si>
    <t>广大特材</t>
    <phoneticPr fontId="1" type="noConversion"/>
  </si>
  <si>
    <t>恒久7</t>
    <phoneticPr fontId="1" type="noConversion"/>
  </si>
  <si>
    <t>长丰</t>
    <phoneticPr fontId="1" type="noConversion"/>
  </si>
  <si>
    <t>2020.1.17</t>
    <phoneticPr fontId="1" type="noConversion"/>
  </si>
  <si>
    <t>道通科技</t>
    <phoneticPr fontId="1" type="noConversion"/>
  </si>
  <si>
    <t>赛特新材</t>
    <phoneticPr fontId="1" type="noConversion"/>
  </si>
  <si>
    <t>映翰通</t>
    <phoneticPr fontId="1" type="noConversion"/>
  </si>
  <si>
    <t>中信证券</t>
    <phoneticPr fontId="1" type="noConversion"/>
  </si>
  <si>
    <t>初步询价</t>
    <phoneticPr fontId="1" type="noConversion"/>
  </si>
  <si>
    <t>688208</t>
    <phoneticPr fontId="1" type="noConversion"/>
  </si>
  <si>
    <t>双飞股份</t>
    <phoneticPr fontId="1" type="noConversion"/>
  </si>
  <si>
    <t>深交所</t>
    <phoneticPr fontId="1" type="noConversion"/>
  </si>
  <si>
    <t>瑞松科技</t>
    <phoneticPr fontId="1" type="noConversion"/>
  </si>
  <si>
    <t>上交所</t>
    <phoneticPr fontId="1" type="noConversion"/>
  </si>
  <si>
    <t>光大证券</t>
    <phoneticPr fontId="1" type="noConversion"/>
  </si>
  <si>
    <t>初步询价</t>
    <phoneticPr fontId="1" type="noConversion"/>
  </si>
  <si>
    <t>审核</t>
    <phoneticPr fontId="1" type="noConversion"/>
  </si>
  <si>
    <t>广发证券</t>
    <phoneticPr fontId="1" type="noConversion"/>
  </si>
  <si>
    <t>688090</t>
    <phoneticPr fontId="1" type="noConversion"/>
  </si>
  <si>
    <t>300817</t>
    <phoneticPr fontId="1" type="noConversion"/>
  </si>
  <si>
    <t>雪龙集团</t>
    <phoneticPr fontId="1" type="noConversion"/>
  </si>
  <si>
    <t>广发证券</t>
    <phoneticPr fontId="1" type="noConversion"/>
  </si>
  <si>
    <t>初步询价</t>
    <phoneticPr fontId="1" type="noConversion"/>
  </si>
  <si>
    <t>603949</t>
    <phoneticPr fontId="1" type="noConversion"/>
  </si>
  <si>
    <t>道通科技</t>
    <phoneticPr fontId="1" type="noConversion"/>
  </si>
  <si>
    <t>申购1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</si>
  <si>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</si>
  <si>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</si>
  <si>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</si>
  <si>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瑞松科技</t>
    <phoneticPr fontId="1" type="noConversion"/>
  </si>
  <si>
    <t>石头科技</t>
    <phoneticPr fontId="1" type="noConversion"/>
  </si>
  <si>
    <t>百奥泰</t>
    <phoneticPr fontId="1" type="noConversion"/>
  </si>
  <si>
    <t>华峰测控</t>
    <phoneticPr fontId="1" type="noConversion"/>
  </si>
  <si>
    <t>上交所</t>
    <phoneticPr fontId="1" type="noConversion"/>
  </si>
  <si>
    <t>中信证券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</si>
  <si>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</si>
  <si>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</si>
  <si>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</si>
  <si>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</si>
  <si>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中金公司</t>
    <phoneticPr fontId="1" type="noConversion"/>
  </si>
  <si>
    <t>初步询价</t>
    <phoneticPr fontId="1" type="noConversion"/>
  </si>
  <si>
    <t>审核</t>
    <phoneticPr fontId="1" type="noConversion"/>
  </si>
  <si>
    <t>中金公司</t>
    <phoneticPr fontId="1" type="noConversion"/>
  </si>
  <si>
    <t>688169</t>
    <phoneticPr fontId="1" type="noConversion"/>
  </si>
  <si>
    <t>688177</t>
    <phoneticPr fontId="1" type="noConversion"/>
  </si>
  <si>
    <t>688200</t>
    <phoneticPr fontId="1" type="noConversion"/>
  </si>
  <si>
    <t>申购1</t>
    <phoneticPr fontId="1" type="noConversion"/>
  </si>
  <si>
    <t>申购2</t>
    <phoneticPr fontId="1" type="noConversion"/>
  </si>
  <si>
    <t>缴款2</t>
    <phoneticPr fontId="1" type="noConversion"/>
  </si>
  <si>
    <t>聚杰微纤</t>
    <phoneticPr fontId="1" type="noConversion"/>
  </si>
  <si>
    <t>中银证券</t>
    <phoneticPr fontId="1" type="noConversion"/>
  </si>
  <si>
    <t>紫晶存储</t>
    <phoneticPr fontId="1" type="noConversion"/>
  </si>
  <si>
    <t>神工股份</t>
    <phoneticPr fontId="1" type="noConversion"/>
  </si>
  <si>
    <t>华润微</t>
    <phoneticPr fontId="1" type="noConversion"/>
  </si>
  <si>
    <t>深交所</t>
    <phoneticPr fontId="1" type="noConversion"/>
  </si>
  <si>
    <t>上交所</t>
    <phoneticPr fontId="1" type="noConversion"/>
  </si>
  <si>
    <t>上交所</t>
    <phoneticPr fontId="1" type="noConversion"/>
  </si>
  <si>
    <t>光大证券</t>
    <phoneticPr fontId="1" type="noConversion"/>
  </si>
  <si>
    <t>中信建投</t>
    <phoneticPr fontId="1" type="noConversion"/>
  </si>
  <si>
    <t>国泰君安</t>
    <phoneticPr fontId="1" type="noConversion"/>
  </si>
  <si>
    <t>国泰君安</t>
    <phoneticPr fontId="1" type="noConversion"/>
  </si>
  <si>
    <t>中金公司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</si>
  <si>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</si>
  <si>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</si>
  <si>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</si>
  <si>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300819</t>
    <phoneticPr fontId="1" type="noConversion"/>
  </si>
  <si>
    <t>申购</t>
    <phoneticPr fontId="1" type="noConversion"/>
  </si>
  <si>
    <t>601696</t>
    <phoneticPr fontId="1" type="noConversion"/>
  </si>
  <si>
    <t>初步询价</t>
    <phoneticPr fontId="1" type="noConversion"/>
  </si>
  <si>
    <t>审核</t>
    <phoneticPr fontId="1" type="noConversion"/>
  </si>
  <si>
    <t>688086</t>
    <phoneticPr fontId="1" type="noConversion"/>
  </si>
  <si>
    <t>申购</t>
    <phoneticPr fontId="1" type="noConversion"/>
  </si>
  <si>
    <t>缴款</t>
    <phoneticPr fontId="1" type="noConversion"/>
  </si>
  <si>
    <t>688233</t>
    <phoneticPr fontId="1" type="noConversion"/>
  </si>
  <si>
    <t>688396</t>
    <phoneticPr fontId="1" type="noConversion"/>
  </si>
  <si>
    <t>华峰测控</t>
    <phoneticPr fontId="1" type="noConversion"/>
  </si>
  <si>
    <t>申购1</t>
    <phoneticPr fontId="1" type="noConversion"/>
  </si>
  <si>
    <t>申购2</t>
    <phoneticPr fontId="1" type="noConversion"/>
  </si>
  <si>
    <t>缴款1</t>
    <phoneticPr fontId="1" type="noConversion"/>
  </si>
  <si>
    <t>缴款2</t>
    <phoneticPr fontId="1" type="noConversion"/>
  </si>
  <si>
    <t>申购1</t>
    <phoneticPr fontId="1" type="noConversion"/>
  </si>
  <si>
    <t>申购2</t>
    <phoneticPr fontId="1" type="noConversion"/>
  </si>
  <si>
    <t>缴款1</t>
    <phoneticPr fontId="1" type="noConversion"/>
  </si>
  <si>
    <t>缴款2</t>
    <phoneticPr fontId="1" type="noConversion"/>
  </si>
  <si>
    <t>石头科技</t>
    <phoneticPr fontId="1" type="noConversion"/>
  </si>
  <si>
    <t>百奥泰</t>
    <phoneticPr fontId="1" type="noConversion"/>
  </si>
  <si>
    <t>神工股份</t>
    <phoneticPr fontId="1" type="noConversion"/>
  </si>
  <si>
    <t>华润微</t>
    <phoneticPr fontId="1" type="noConversion"/>
  </si>
  <si>
    <t>中银证券</t>
    <phoneticPr fontId="1" type="noConversion"/>
  </si>
  <si>
    <t>募集资金</t>
    <phoneticPr fontId="1" type="noConversion"/>
  </si>
  <si>
    <t>发行总费用</t>
    <phoneticPr fontId="1" type="noConversion"/>
  </si>
  <si>
    <t>万</t>
    <phoneticPr fontId="1" type="noConversion"/>
  </si>
  <si>
    <t>发行股数</t>
    <phoneticPr fontId="1" type="noConversion"/>
  </si>
  <si>
    <t>未及时提交核查材料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</si>
  <si>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</si>
  <si>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</si>
  <si>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</si>
  <si>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603948</t>
    <phoneticPr fontId="1" type="noConversion"/>
  </si>
  <si>
    <t>建业股份</t>
    <phoneticPr fontId="1" type="noConversion"/>
  </si>
  <si>
    <t>上交所</t>
    <phoneticPr fontId="1" type="noConversion"/>
  </si>
  <si>
    <t>浙商证券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</si>
  <si>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</si>
  <si>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</si>
  <si>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</si>
  <si>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</si>
  <si>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 xml:space="preserve">                                                                      </t>
    <phoneticPr fontId="1" type="noConversion"/>
  </si>
  <si>
    <t>紫晶存储</t>
    <phoneticPr fontId="1" type="noConversion"/>
  </si>
  <si>
    <t>瑞玛工业</t>
    <phoneticPr fontId="1" type="noConversion"/>
  </si>
  <si>
    <t>深交所</t>
    <phoneticPr fontId="1" type="noConversion"/>
  </si>
  <si>
    <t>华林证券</t>
    <phoneticPr fontId="1" type="noConversion"/>
  </si>
  <si>
    <t>002976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</si>
  <si>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</si>
  <si>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</si>
  <si>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</si>
  <si>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</si>
  <si>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成长7</t>
    <phoneticPr fontId="1" type="noConversion"/>
  </si>
  <si>
    <t>2020.2.19</t>
    <phoneticPr fontId="1" type="noConversion"/>
  </si>
  <si>
    <t>灵均进取1</t>
    <phoneticPr fontId="1" type="noConversion"/>
  </si>
  <si>
    <t>2020.2.17</t>
    <phoneticPr fontId="1" type="noConversion"/>
  </si>
  <si>
    <t>东岳硅材</t>
    <phoneticPr fontId="1" type="noConversion"/>
  </si>
  <si>
    <t>贝仕达克</t>
    <phoneticPr fontId="1" type="noConversion"/>
  </si>
  <si>
    <t>深交所</t>
    <phoneticPr fontId="1" type="noConversion"/>
  </si>
  <si>
    <t>中信建投</t>
    <phoneticPr fontId="1" type="noConversion"/>
  </si>
  <si>
    <t>国信证券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</si>
  <si>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</si>
  <si>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</si>
  <si>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</si>
  <si>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初步询价</t>
    <phoneticPr fontId="1" type="noConversion"/>
  </si>
  <si>
    <t>审核</t>
    <phoneticPr fontId="1" type="noConversion"/>
  </si>
  <si>
    <t>300821</t>
    <phoneticPr fontId="1" type="noConversion"/>
  </si>
  <si>
    <t>初步询价</t>
    <phoneticPr fontId="1" type="noConversion"/>
  </si>
  <si>
    <t>审核</t>
    <phoneticPr fontId="1" type="noConversion"/>
  </si>
  <si>
    <t>300822</t>
    <phoneticPr fontId="1" type="noConversion"/>
  </si>
  <si>
    <t>和顺石油</t>
    <phoneticPr fontId="1" type="noConversion"/>
  </si>
  <si>
    <t>上交所</t>
    <phoneticPr fontId="1" type="noConversion"/>
  </si>
  <si>
    <t>信达证券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</si>
  <si>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</si>
  <si>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</si>
  <si>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</si>
  <si>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</si>
  <si>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成长8</t>
    <phoneticPr fontId="1" type="noConversion"/>
  </si>
  <si>
    <t>https://investor.cindasc.com:8008/login_tzzbb.jsp</t>
  </si>
  <si>
    <t>tj0ms</t>
    <phoneticPr fontId="1" type="noConversion"/>
  </si>
  <si>
    <t>Ljtz@1234</t>
    <phoneticPr fontId="1" type="noConversion"/>
  </si>
  <si>
    <t>只填出资比例大于5%的出资方，穿透到最底层没有大于5%的出资方可以不填，一个产品出资比例加起来不到100%也可以</t>
    <phoneticPr fontId="1" type="noConversion"/>
  </si>
  <si>
    <t>603353</t>
    <phoneticPr fontId="1" type="noConversion"/>
  </si>
  <si>
    <t>优享3</t>
    <phoneticPr fontId="1" type="noConversion"/>
  </si>
  <si>
    <t>成长9</t>
    <phoneticPr fontId="1" type="noConversion"/>
  </si>
  <si>
    <t>2020.2.26</t>
    <phoneticPr fontId="1" type="noConversion"/>
  </si>
  <si>
    <t>佳华科技</t>
    <phoneticPr fontId="1" type="noConversion"/>
  </si>
  <si>
    <t>光大证券</t>
    <phoneticPr fontId="1" type="noConversion"/>
  </si>
  <si>
    <t>申购</t>
    <phoneticPr fontId="1" type="noConversion"/>
  </si>
  <si>
    <t>审核</t>
    <phoneticPr fontId="1" type="noConversion"/>
  </si>
  <si>
    <t>688051</t>
    <phoneticPr fontId="1" type="noConversion"/>
  </si>
  <si>
    <t>建科机械</t>
    <phoneticPr fontId="1" type="noConversion"/>
  </si>
  <si>
    <t>东兴证券</t>
    <phoneticPr fontId="1" type="noConversion"/>
  </si>
  <si>
    <t>深交所</t>
    <phoneticPr fontId="1" type="noConversion"/>
  </si>
  <si>
    <t>缴款</t>
    <phoneticPr fontId="1" type="noConversion"/>
  </si>
  <si>
    <t>300823</t>
    <phoneticPr fontId="1" type="noConversion"/>
  </si>
  <si>
    <t>爱丽家居</t>
    <phoneticPr fontId="1" type="noConversion"/>
  </si>
  <si>
    <t>603221</t>
    <phoneticPr fontId="1" type="noConversion"/>
  </si>
  <si>
    <t>申购1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</si>
  <si>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</si>
  <si>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</si>
  <si>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</si>
  <si>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均选1-5</t>
    <phoneticPr fontId="1" type="noConversion"/>
  </si>
  <si>
    <t>新壹心4-10</t>
    <phoneticPr fontId="1" type="noConversion"/>
  </si>
  <si>
    <t>佳华科技</t>
    <phoneticPr fontId="1" type="noConversion"/>
  </si>
  <si>
    <t>南新制药</t>
    <phoneticPr fontId="1" type="noConversion"/>
  </si>
  <si>
    <t>开普云</t>
    <phoneticPr fontId="1" type="noConversion"/>
  </si>
  <si>
    <t>西部证券</t>
    <phoneticPr fontId="1" type="noConversion"/>
  </si>
  <si>
    <t>国金证券</t>
    <phoneticPr fontId="1" type="noConversion"/>
  </si>
  <si>
    <t>审核</t>
    <phoneticPr fontId="1" type="noConversion"/>
  </si>
  <si>
    <t>688189</t>
    <phoneticPr fontId="1" type="noConversion"/>
  </si>
  <si>
    <t>688228</t>
    <phoneticPr fontId="1" type="noConversion"/>
  </si>
  <si>
    <t>阿尔特</t>
    <phoneticPr fontId="1" type="noConversion"/>
  </si>
  <si>
    <t>安宁股份</t>
    <phoneticPr fontId="1" type="noConversion"/>
  </si>
  <si>
    <t>缴款</t>
    <phoneticPr fontId="1" type="noConversion"/>
  </si>
  <si>
    <t>审核</t>
    <phoneticPr fontId="1" type="noConversion"/>
  </si>
  <si>
    <t>初步询价</t>
    <phoneticPr fontId="1" type="noConversion"/>
  </si>
  <si>
    <t>300825</t>
    <phoneticPr fontId="1" type="noConversion"/>
  </si>
  <si>
    <t>002978</t>
    <phoneticPr fontId="1" type="noConversion"/>
  </si>
  <si>
    <t>淘利1-2</t>
    <phoneticPr fontId="1" type="noConversion"/>
  </si>
  <si>
    <t>2020.3.13</t>
    <phoneticPr fontId="1" type="noConversion"/>
  </si>
  <si>
    <t>京源环保</t>
    <phoneticPr fontId="1" type="noConversion"/>
  </si>
  <si>
    <t>上交所</t>
    <phoneticPr fontId="1" type="noConversion"/>
  </si>
  <si>
    <t>平安证券</t>
    <phoneticPr fontId="1" type="noConversion"/>
  </si>
  <si>
    <t>富善</t>
    <phoneticPr fontId="1" type="noConversion"/>
  </si>
  <si>
    <t>2020.3.17</t>
    <phoneticPr fontId="1" type="noConversion"/>
  </si>
  <si>
    <t>资产规模证明</t>
    <phoneticPr fontId="1" type="noConversion"/>
  </si>
  <si>
    <t>东吴</t>
    <phoneticPr fontId="1" type="noConversion"/>
  </si>
  <si>
    <t>外贸</t>
    <phoneticPr fontId="1" type="noConversion"/>
  </si>
  <si>
    <t>外贸</t>
    <phoneticPr fontId="1" type="noConversion"/>
  </si>
  <si>
    <t>平安</t>
    <phoneticPr fontId="1" type="noConversion"/>
  </si>
  <si>
    <t>敬芳</t>
    <phoneticPr fontId="1" type="noConversion"/>
  </si>
  <si>
    <t>敬芳/周驰</t>
    <phoneticPr fontId="1" type="noConversion"/>
  </si>
  <si>
    <t>ljtz1234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</si>
  <si>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</si>
  <si>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</si>
  <si>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</si>
  <si>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</si>
  <si>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688096</t>
    <phoneticPr fontId="1" type="noConversion"/>
  </si>
  <si>
    <t>可以只填5%以上的</t>
    <phoneticPr fontId="1" type="noConversion"/>
  </si>
  <si>
    <t>三友医疗</t>
    <phoneticPr fontId="1" type="noConversion"/>
  </si>
  <si>
    <t>雷赛智能</t>
    <phoneticPr fontId="1" type="noConversion"/>
  </si>
  <si>
    <t>深交所</t>
    <phoneticPr fontId="1" type="noConversion"/>
  </si>
  <si>
    <t>中信建投</t>
    <phoneticPr fontId="1" type="noConversion"/>
  </si>
  <si>
    <t>申购2</t>
    <phoneticPr fontId="1" type="noConversion"/>
  </si>
  <si>
    <t>缴款2</t>
    <phoneticPr fontId="1" type="noConversion"/>
  </si>
  <si>
    <t>688085</t>
    <phoneticPr fontId="1" type="noConversion"/>
  </si>
  <si>
    <t>初步询价</t>
    <phoneticPr fontId="1" type="noConversion"/>
  </si>
  <si>
    <t>审核</t>
    <phoneticPr fontId="1" type="noConversion"/>
  </si>
  <si>
    <t>002979</t>
    <phoneticPr fontId="1" type="noConversion"/>
  </si>
  <si>
    <t>2019.9.3</t>
    <phoneticPr fontId="1" type="noConversion"/>
  </si>
  <si>
    <t>东方花旗证券</t>
    <phoneticPr fontId="1" type="noConversion"/>
  </si>
  <si>
    <t>华盛昌</t>
    <phoneticPr fontId="1" type="noConversion"/>
  </si>
  <si>
    <t>深交所</t>
    <phoneticPr fontId="1" type="noConversion"/>
  </si>
  <si>
    <t>招商证券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</si>
  <si>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</si>
  <si>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</si>
  <si>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</si>
  <si>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</si>
  <si>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002980</t>
    <phoneticPr fontId="1" type="noConversion"/>
  </si>
  <si>
    <t>成都先导</t>
    <phoneticPr fontId="1" type="noConversion"/>
  </si>
  <si>
    <t>上交所</t>
    <phoneticPr fontId="1" type="noConversion"/>
  </si>
  <si>
    <t>中金公司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</si>
  <si>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</si>
  <si>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</si>
  <si>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</si>
  <si>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</si>
  <si>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688222</t>
    <phoneticPr fontId="1" type="noConversion"/>
  </si>
  <si>
    <t>越剑智能</t>
    <phoneticPr fontId="1" type="noConversion"/>
  </si>
  <si>
    <t>浙商证券</t>
    <phoneticPr fontId="1" type="noConversion"/>
  </si>
  <si>
    <t>邮件发送</t>
    <phoneticPr fontId="1" type="noConversion"/>
  </si>
  <si>
    <t>603095</t>
    <phoneticPr fontId="1" type="noConversion"/>
  </si>
  <si>
    <t>可以填银行理财资金</t>
    <phoneticPr fontId="1" type="noConversion"/>
  </si>
  <si>
    <t>一定要在截止时间前保证全部材料上传正确，不接受截止时间以后提交修改材料，可以只填大于5%的出资方</t>
    <phoneticPr fontId="1" type="noConversion"/>
  </si>
  <si>
    <t>朝阳科技</t>
    <phoneticPr fontId="1" type="noConversion"/>
  </si>
  <si>
    <t>深交所</t>
    <phoneticPr fontId="1" type="noConversion"/>
  </si>
  <si>
    <t>民生证券</t>
    <phoneticPr fontId="1" type="noConversion"/>
  </si>
  <si>
    <t>002981</t>
    <phoneticPr fontId="1" type="noConversion"/>
  </si>
  <si>
    <t>锐新科技</t>
    <phoneticPr fontId="1" type="noConversion"/>
  </si>
  <si>
    <t>国信证券</t>
    <phoneticPr fontId="1" type="noConversion"/>
  </si>
  <si>
    <t>300828</t>
    <phoneticPr fontId="1" type="noConversion"/>
  </si>
  <si>
    <t>锦和商业</t>
    <phoneticPr fontId="1" type="noConversion"/>
  </si>
  <si>
    <t>沪硅产业</t>
    <phoneticPr fontId="1" type="noConversion"/>
  </si>
  <si>
    <t>中信建投</t>
    <phoneticPr fontId="1" type="noConversion"/>
  </si>
  <si>
    <t>海通证券</t>
    <phoneticPr fontId="1" type="noConversion"/>
  </si>
  <si>
    <t>603682</t>
    <phoneticPr fontId="1" type="noConversion"/>
  </si>
  <si>
    <t>688126</t>
    <phoneticPr fontId="1" type="noConversion"/>
  </si>
  <si>
    <t>金丹科技</t>
    <phoneticPr fontId="1" type="noConversion"/>
  </si>
  <si>
    <t>金田铜业</t>
    <phoneticPr fontId="1" type="noConversion"/>
  </si>
  <si>
    <t>国金证券</t>
    <phoneticPr fontId="1" type="noConversion"/>
  </si>
  <si>
    <t>财通证券</t>
    <phoneticPr fontId="1" type="noConversion"/>
  </si>
  <si>
    <t>300829</t>
    <phoneticPr fontId="1" type="noConversion"/>
  </si>
  <si>
    <t>601609</t>
    <phoneticPr fontId="1" type="noConversion"/>
  </si>
  <si>
    <t>湘佳股份</t>
    <phoneticPr fontId="1" type="noConversion"/>
  </si>
  <si>
    <t>万泰生物</t>
    <phoneticPr fontId="1" type="noConversion"/>
  </si>
  <si>
    <t>002982</t>
    <phoneticPr fontId="1" type="noConversion"/>
  </si>
  <si>
    <t>603392</t>
    <phoneticPr fontId="1" type="noConversion"/>
  </si>
  <si>
    <t>芯瑞达</t>
    <phoneticPr fontId="1" type="noConversion"/>
  </si>
  <si>
    <t>财富趋势</t>
    <phoneticPr fontId="1" type="noConversion"/>
  </si>
  <si>
    <t>审核</t>
    <phoneticPr fontId="1" type="noConversion"/>
  </si>
  <si>
    <t>深交所</t>
    <phoneticPr fontId="1" type="noConversion"/>
  </si>
  <si>
    <t>东海证券</t>
    <phoneticPr fontId="1" type="noConversion"/>
  </si>
  <si>
    <t>上交所</t>
    <phoneticPr fontId="1" type="noConversion"/>
  </si>
  <si>
    <t>银河证券</t>
    <phoneticPr fontId="1" type="noConversion"/>
  </si>
  <si>
    <t>Ljtz@1234</t>
    <phoneticPr fontId="1" type="noConversion"/>
  </si>
  <si>
    <t>91330206308979200J</t>
    <phoneticPr fontId="1" type="noConversion"/>
  </si>
  <si>
    <t>https://ipo.longone.com.cn/</t>
    <phoneticPr fontId="1" type="noConversion"/>
  </si>
  <si>
    <t>002983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</si>
  <si>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</si>
  <si>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</si>
  <si>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</si>
  <si>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688318</t>
    <phoneticPr fontId="1" type="noConversion"/>
  </si>
  <si>
    <t>北摩高科</t>
    <phoneticPr fontId="1" type="noConversion"/>
  </si>
  <si>
    <t>贵州三力</t>
    <phoneticPr fontId="1" type="noConversion"/>
  </si>
  <si>
    <t>长江证券</t>
    <phoneticPr fontId="1" type="noConversion"/>
  </si>
  <si>
    <t>申港证券</t>
    <phoneticPr fontId="1" type="noConversion"/>
  </si>
  <si>
    <t>002985</t>
    <phoneticPr fontId="1" type="noConversion"/>
  </si>
  <si>
    <t>https://ipo.shgsec.com/ipo-web/web-index/web-index-main</t>
  </si>
  <si>
    <t>可以填银行理财资金</t>
    <phoneticPr fontId="1" type="noConversion"/>
  </si>
  <si>
    <t>初步询价低价未入围</t>
    <phoneticPr fontId="1" type="noConversion"/>
  </si>
  <si>
    <t>603439</t>
    <phoneticPr fontId="1" type="noConversion"/>
  </si>
  <si>
    <t>Abc@5132</t>
    <phoneticPr fontId="1" type="noConversion"/>
  </si>
  <si>
    <t>金现代</t>
    <phoneticPr fontId="1" type="noConversion"/>
  </si>
  <si>
    <t>赛伍技术</t>
    <phoneticPr fontId="1" type="noConversion"/>
  </si>
  <si>
    <t>光云科技</t>
    <phoneticPr fontId="1" type="noConversion"/>
  </si>
  <si>
    <t>深交所</t>
    <phoneticPr fontId="1" type="noConversion"/>
  </si>
  <si>
    <t>上交所</t>
    <phoneticPr fontId="1" type="noConversion"/>
  </si>
  <si>
    <t>光大证券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</si>
  <si>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</si>
  <si>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</si>
  <si>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</si>
  <si>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</si>
  <si>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审核</t>
    <phoneticPr fontId="1" type="noConversion"/>
  </si>
  <si>
    <t>东吴证券</t>
    <phoneticPr fontId="1" type="noConversion"/>
  </si>
  <si>
    <t>中金公司</t>
    <phoneticPr fontId="1" type="noConversion"/>
  </si>
  <si>
    <t>申购</t>
    <phoneticPr fontId="1" type="noConversion"/>
  </si>
  <si>
    <t>初步询价</t>
    <phoneticPr fontId="1" type="noConversion"/>
  </si>
  <si>
    <t>缴款</t>
    <phoneticPr fontId="1" type="noConversion"/>
  </si>
  <si>
    <t>603212</t>
    <phoneticPr fontId="1" type="noConversion"/>
  </si>
  <si>
    <t>688365</t>
    <phoneticPr fontId="1" type="noConversion"/>
  </si>
  <si>
    <t>300830</t>
    <phoneticPr fontId="1" type="noConversion"/>
  </si>
  <si>
    <t>京北方</t>
    <phoneticPr fontId="1" type="noConversion"/>
  </si>
  <si>
    <t>派瑞股份</t>
    <phoneticPr fontId="1" type="noConversion"/>
  </si>
  <si>
    <t>长源东谷</t>
    <phoneticPr fontId="1" type="noConversion"/>
  </si>
  <si>
    <t>深交所</t>
    <phoneticPr fontId="1" type="noConversion"/>
  </si>
  <si>
    <t>深交所</t>
    <phoneticPr fontId="1" type="noConversion"/>
  </si>
  <si>
    <t>上交所</t>
    <phoneticPr fontId="1" type="noConversion"/>
  </si>
  <si>
    <t>华融证券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</si>
  <si>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</si>
  <si>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</si>
  <si>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</si>
  <si>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</si>
  <si>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审核</t>
    <phoneticPr fontId="1" type="noConversion"/>
  </si>
  <si>
    <t>华融证券</t>
    <phoneticPr fontId="1" type="noConversion"/>
  </si>
  <si>
    <t>https://ipo.hrsec.com.cn/obm-ipo/#/busi/home</t>
  </si>
  <si>
    <t>中金公司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</si>
  <si>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</si>
  <si>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</si>
  <si>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</si>
  <si>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第一创业证券</t>
    <phoneticPr fontId="1" type="noConversion"/>
  </si>
  <si>
    <t>缴款</t>
    <phoneticPr fontId="1" type="noConversion"/>
  </si>
  <si>
    <t>审核</t>
    <phoneticPr fontId="1" type="noConversion"/>
  </si>
  <si>
    <t>002987</t>
    <phoneticPr fontId="1" type="noConversion"/>
  </si>
  <si>
    <t>300831</t>
    <phoneticPr fontId="1" type="noConversion"/>
  </si>
  <si>
    <t>603950</t>
    <phoneticPr fontId="1" type="noConversion"/>
  </si>
  <si>
    <t>Ljtz1234</t>
    <phoneticPr fontId="1" type="noConversion"/>
  </si>
  <si>
    <t>金科环境</t>
    <phoneticPr fontId="1" type="noConversion"/>
  </si>
  <si>
    <t>上交所</t>
    <phoneticPr fontId="1" type="noConversion"/>
  </si>
  <si>
    <t>招商证券</t>
    <phoneticPr fontId="1" type="noConversion"/>
  </si>
  <si>
    <t>688466</t>
    <phoneticPr fontId="1" type="noConversion"/>
  </si>
  <si>
    <t>恒久1-6</t>
    <phoneticPr fontId="1" type="noConversion"/>
  </si>
  <si>
    <t>2020.4.15</t>
    <phoneticPr fontId="1" type="noConversion"/>
  </si>
  <si>
    <t>敬芳</t>
    <phoneticPr fontId="1" type="noConversion"/>
  </si>
  <si>
    <t>凌志软件</t>
    <phoneticPr fontId="1" type="noConversion"/>
  </si>
  <si>
    <t>天风证券</t>
    <phoneticPr fontId="1" type="noConversion"/>
  </si>
  <si>
    <t>初步询价</t>
    <phoneticPr fontId="1" type="noConversion"/>
  </si>
  <si>
    <t>2020.4.16</t>
    <phoneticPr fontId="1" type="noConversion"/>
  </si>
  <si>
    <t>新壹心11-12</t>
    <phoneticPr fontId="1" type="noConversion"/>
  </si>
  <si>
    <t>敬芳</t>
    <phoneticPr fontId="1" type="noConversion"/>
  </si>
  <si>
    <t>平安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</si>
  <si>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</si>
  <si>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</si>
  <si>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</si>
  <si>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688588</t>
    <phoneticPr fontId="1" type="noConversion"/>
  </si>
  <si>
    <t>https://kcb.tfzq.com/kcb-web/kcb-index/kcb-index.html</t>
  </si>
  <si>
    <t>精选9</t>
    <phoneticPr fontId="1" type="noConversion"/>
  </si>
  <si>
    <t>精选5</t>
    <phoneticPr fontId="1" type="noConversion"/>
  </si>
  <si>
    <t>2020.4.16</t>
    <phoneticPr fontId="1" type="noConversion"/>
  </si>
  <si>
    <t>宇新股份</t>
    <phoneticPr fontId="1" type="noConversion"/>
  </si>
  <si>
    <t>深交所</t>
    <phoneticPr fontId="1" type="noConversion"/>
  </si>
  <si>
    <t>安信证券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</si>
  <si>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</si>
  <si>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</si>
  <si>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</si>
  <si>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</si>
  <si>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002986</t>
    <phoneticPr fontId="1" type="noConversion"/>
  </si>
  <si>
    <t>可以填银行理财资金</t>
    <phoneticPr fontId="1" type="noConversion"/>
  </si>
  <si>
    <t>新产业</t>
    <phoneticPr fontId="1" type="noConversion"/>
  </si>
  <si>
    <t>华泰联合证券</t>
    <phoneticPr fontId="1" type="noConversion"/>
  </si>
  <si>
    <t>300832</t>
    <phoneticPr fontId="1" type="noConversion"/>
  </si>
  <si>
    <t>中泰证券</t>
    <phoneticPr fontId="1" type="noConversion"/>
  </si>
  <si>
    <t>上交所</t>
    <phoneticPr fontId="1" type="noConversion"/>
  </si>
  <si>
    <t>东吴证券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</si>
  <si>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</si>
  <si>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</si>
  <si>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</si>
  <si>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</si>
  <si>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600918</t>
    <phoneticPr fontId="1" type="noConversion"/>
  </si>
  <si>
    <t>688368</t>
  </si>
  <si>
    <t>晶丰明源</t>
  </si>
  <si>
    <t>688098</t>
  </si>
  <si>
    <t>申联生物</t>
  </si>
  <si>
    <t>688139</t>
  </si>
  <si>
    <t>海尔生物</t>
  </si>
  <si>
    <t>688108</t>
  </si>
  <si>
    <t>赛诺医疗</t>
  </si>
  <si>
    <t>688366</t>
  </si>
  <si>
    <t>昊海生科</t>
  </si>
  <si>
    <t>688369</t>
  </si>
  <si>
    <t>致远互联</t>
  </si>
  <si>
    <t>688025</t>
  </si>
  <si>
    <t>杰普特</t>
  </si>
  <si>
    <t>688058</t>
  </si>
  <si>
    <t>宝兰德</t>
  </si>
  <si>
    <t>688021</t>
  </si>
  <si>
    <t>奥福环保</t>
  </si>
  <si>
    <t>688199</t>
  </si>
  <si>
    <t>久日新材</t>
  </si>
  <si>
    <t>688299</t>
  </si>
  <si>
    <t>长阳科技</t>
  </si>
  <si>
    <t>688363</t>
  </si>
  <si>
    <t>华熙生物</t>
  </si>
  <si>
    <t>688023</t>
  </si>
  <si>
    <t>安恒信息</t>
  </si>
  <si>
    <t>688128</t>
  </si>
  <si>
    <t>中国电器（研）</t>
  </si>
  <si>
    <t>688166</t>
  </si>
  <si>
    <t>博瑞医药</t>
  </si>
  <si>
    <t>688202</t>
  </si>
  <si>
    <t>美迪西</t>
  </si>
  <si>
    <t>688288</t>
  </si>
  <si>
    <t>鸿泉物联</t>
  </si>
  <si>
    <t>688389</t>
  </si>
  <si>
    <t>普门科技</t>
  </si>
  <si>
    <t>688101</t>
  </si>
  <si>
    <t>三达膜</t>
  </si>
  <si>
    <t>688300</t>
  </si>
  <si>
    <t>联瑞新材</t>
  </si>
  <si>
    <t>688111</t>
  </si>
  <si>
    <t>金山办公</t>
  </si>
  <si>
    <t>688138</t>
  </si>
  <si>
    <t>清溢光电</t>
  </si>
  <si>
    <t>688196</t>
  </si>
  <si>
    <t>卓越新能</t>
  </si>
  <si>
    <t>688310</t>
  </si>
  <si>
    <t>迈得医疗</t>
  </si>
  <si>
    <t>688358</t>
  </si>
  <si>
    <t>祥生医疗</t>
  </si>
  <si>
    <t>688118</t>
  </si>
  <si>
    <t>688357</t>
  </si>
  <si>
    <t>688399</t>
  </si>
  <si>
    <t>688218</t>
  </si>
  <si>
    <t>688258</t>
  </si>
  <si>
    <t>688198</t>
  </si>
  <si>
    <t>688039</t>
  </si>
  <si>
    <t>688037</t>
  </si>
  <si>
    <t>688089</t>
  </si>
  <si>
    <t>688123</t>
  </si>
  <si>
    <t>688268</t>
  </si>
  <si>
    <t>688078</t>
  </si>
  <si>
    <t>688081</t>
  </si>
  <si>
    <t>688181</t>
  </si>
  <si>
    <t>688178</t>
  </si>
  <si>
    <t>万德斯</t>
  </si>
  <si>
    <t>688278</t>
  </si>
  <si>
    <t>特宝生物</t>
  </si>
  <si>
    <t>688100</t>
  </si>
  <si>
    <t>威胜信息</t>
  </si>
  <si>
    <t>688158</t>
  </si>
  <si>
    <t>优刻得</t>
  </si>
  <si>
    <t>688026</t>
  </si>
  <si>
    <t>洁特生物</t>
  </si>
  <si>
    <t>688159</t>
  </si>
  <si>
    <t>有方科技</t>
  </si>
  <si>
    <t>688266</t>
  </si>
  <si>
    <t>泽璟制药</t>
  </si>
  <si>
    <t>688298</t>
  </si>
  <si>
    <t>东方生物</t>
  </si>
  <si>
    <t>688186</t>
  </si>
  <si>
    <t>广大特材</t>
  </si>
  <si>
    <t>688080</t>
  </si>
  <si>
    <t>映翰通</t>
  </si>
  <si>
    <t>688398</t>
  </si>
  <si>
    <t>赛特新材</t>
  </si>
  <si>
    <t>688208</t>
  </si>
  <si>
    <t>道通科技</t>
  </si>
  <si>
    <t>688090</t>
  </si>
  <si>
    <t>瑞松科技</t>
  </si>
  <si>
    <t>688169</t>
  </si>
  <si>
    <t>石头科技</t>
  </si>
  <si>
    <t>688177</t>
  </si>
  <si>
    <t>百奥泰</t>
  </si>
  <si>
    <t>688200</t>
  </si>
  <si>
    <t>华峰测控</t>
  </si>
  <si>
    <t>688086</t>
  </si>
  <si>
    <t>紫晶存储</t>
  </si>
  <si>
    <t>688233</t>
  </si>
  <si>
    <t>神工股份</t>
  </si>
  <si>
    <t>688396</t>
  </si>
  <si>
    <t>华润微</t>
  </si>
  <si>
    <t>688051</t>
  </si>
  <si>
    <t>佳华科技</t>
  </si>
  <si>
    <t>688189</t>
  </si>
  <si>
    <t>南新制药</t>
  </si>
  <si>
    <t>688228</t>
  </si>
  <si>
    <t>开普云</t>
  </si>
  <si>
    <t>688096</t>
  </si>
  <si>
    <t>京源环保</t>
  </si>
  <si>
    <t>688085</t>
  </si>
  <si>
    <t>三友医疗</t>
  </si>
  <si>
    <t>688222</t>
  </si>
  <si>
    <t>成都先导</t>
  </si>
  <si>
    <t>688126</t>
  </si>
  <si>
    <t>沪硅产业</t>
  </si>
  <si>
    <t>688318</t>
  </si>
  <si>
    <t>财富趋势</t>
  </si>
  <si>
    <t>688365</t>
  </si>
  <si>
    <t>光云科技</t>
  </si>
  <si>
    <t>688466</t>
  </si>
  <si>
    <t>金科环境</t>
  </si>
  <si>
    <t>688588</t>
  </si>
  <si>
    <t>凌志软件</t>
  </si>
  <si>
    <t>代码</t>
    <phoneticPr fontId="1" type="noConversion"/>
  </si>
  <si>
    <t>名称</t>
    <phoneticPr fontId="1" type="noConversion"/>
  </si>
  <si>
    <t>已获配\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</si>
  <si>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</si>
  <si>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</si>
  <si>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</si>
  <si>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xx1</t>
    <phoneticPr fontId="1" type="noConversion"/>
  </si>
  <si>
    <t>sx1</t>
    <phoneticPr fontId="1" type="noConversion"/>
  </si>
  <si>
    <t>xx2</t>
    <phoneticPr fontId="1" type="noConversion"/>
  </si>
  <si>
    <t>sx2</t>
    <phoneticPr fontId="1" type="noConversion"/>
  </si>
  <si>
    <t>xx3</t>
    <phoneticPr fontId="1" type="noConversion"/>
  </si>
  <si>
    <t>sx3</t>
    <phoneticPr fontId="1" type="noConversion"/>
  </si>
  <si>
    <t>晶科科技</t>
    <phoneticPr fontId="1" type="noConversion"/>
  </si>
  <si>
    <t>吉贝尔</t>
    <phoneticPr fontId="1" type="noConversion"/>
  </si>
  <si>
    <t>金博股份</t>
    <phoneticPr fontId="1" type="noConversion"/>
  </si>
  <si>
    <t>已获配\</t>
    <phoneticPr fontId="1" type="noConversion"/>
  </si>
  <si>
    <t>已获配\</t>
    <phoneticPr fontId="1" type="noConversion"/>
  </si>
  <si>
    <t>中信建投</t>
    <phoneticPr fontId="1" type="noConversion"/>
  </si>
  <si>
    <t>缴款</t>
    <phoneticPr fontId="1" type="noConversion"/>
  </si>
  <si>
    <t>国金证券</t>
    <phoneticPr fontId="1" type="noConversion"/>
  </si>
  <si>
    <t>缴款</t>
    <phoneticPr fontId="1" type="noConversion"/>
  </si>
  <si>
    <t>缴款</t>
    <phoneticPr fontId="1" type="noConversion"/>
  </si>
  <si>
    <t>601778</t>
    <phoneticPr fontId="1" type="noConversion"/>
  </si>
  <si>
    <t>688566</t>
    <phoneticPr fontId="1" type="noConversion"/>
  </si>
  <si>
    <t>688598</t>
    <phoneticPr fontId="1" type="noConversion"/>
  </si>
  <si>
    <t>豪美新材</t>
    <phoneticPr fontId="1" type="noConversion"/>
  </si>
  <si>
    <t>深交所</t>
    <phoneticPr fontId="1" type="noConversion"/>
  </si>
  <si>
    <t>光大证券</t>
    <phoneticPr fontId="1" type="noConversion"/>
  </si>
  <si>
    <t>申购</t>
    <phoneticPr fontId="1" type="noConversion"/>
  </si>
  <si>
    <t>002988</t>
    <phoneticPr fontId="1" type="noConversion"/>
  </si>
  <si>
    <t>已获配\</t>
    <phoneticPr fontId="1" type="noConversion"/>
  </si>
  <si>
    <t>已获配\</t>
    <phoneticPr fontId="1" type="noConversion"/>
  </si>
  <si>
    <t>申购2</t>
    <phoneticPr fontId="1" type="noConversion"/>
  </si>
  <si>
    <t>缴款1</t>
    <phoneticPr fontId="1" type="noConversion"/>
  </si>
  <si>
    <t>浩洋股份</t>
    <phoneticPr fontId="1" type="noConversion"/>
  </si>
  <si>
    <t>深交所</t>
    <phoneticPr fontId="1" type="noConversion"/>
  </si>
  <si>
    <t>兴业证券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</si>
  <si>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</si>
  <si>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</si>
  <si>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</si>
  <si>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</si>
  <si>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300833</t>
    <phoneticPr fontId="1" type="noConversion"/>
  </si>
  <si>
    <t>中天精装</t>
    <phoneticPr fontId="1" type="noConversion"/>
  </si>
  <si>
    <t>威奥股份</t>
    <phoneticPr fontId="1" type="noConversion"/>
  </si>
  <si>
    <t>深交所</t>
    <phoneticPr fontId="1" type="noConversion"/>
  </si>
  <si>
    <t>上交所</t>
    <phoneticPr fontId="1" type="noConversion"/>
  </si>
  <si>
    <t>中信证券</t>
    <phoneticPr fontId="1" type="noConversion"/>
  </si>
  <si>
    <t>zxz</t>
    <phoneticPr fontId="1" type="noConversion"/>
  </si>
  <si>
    <t>中信建投</t>
    <phoneticPr fontId="1" type="noConversion"/>
  </si>
  <si>
    <t>初步询价</t>
    <phoneticPr fontId="1" type="noConversion"/>
  </si>
  <si>
    <t>已获配\</t>
    <phoneticPr fontId="1" type="noConversion"/>
  </si>
  <si>
    <t>审核</t>
    <phoneticPr fontId="1" type="noConversion"/>
  </si>
  <si>
    <t>已获配\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</si>
  <si>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</si>
  <si>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</si>
  <si>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</si>
  <si>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605001</t>
    <phoneticPr fontId="1" type="noConversion"/>
  </si>
  <si>
    <t>002989</t>
    <phoneticPr fontId="1" type="noConversion"/>
  </si>
  <si>
    <t>初步询价报价未提交（时间）</t>
    <phoneticPr fontId="1" type="noConversion"/>
  </si>
  <si>
    <t>奥特维</t>
    <phoneticPr fontId="1" type="noConversion"/>
  </si>
  <si>
    <t>信达证券</t>
    <phoneticPr fontId="1" type="noConversion"/>
  </si>
  <si>
    <t>东吴</t>
    <phoneticPr fontId="1" type="noConversion"/>
  </si>
  <si>
    <t>申购2</t>
    <phoneticPr fontId="1" type="noConversion"/>
  </si>
  <si>
    <t>缴款2</t>
    <phoneticPr fontId="1" type="noConversion"/>
  </si>
  <si>
    <t>缴款1</t>
    <phoneticPr fontId="1" type="noConversion"/>
  </si>
  <si>
    <t>688516</t>
    <phoneticPr fontId="1" type="noConversion"/>
  </si>
  <si>
    <t>初步询价低价未入围</t>
    <phoneticPr fontId="1" type="noConversion"/>
  </si>
  <si>
    <t>已获配\</t>
    <phoneticPr fontId="1" type="noConversion"/>
  </si>
  <si>
    <t>盛视科技</t>
    <phoneticPr fontId="1" type="noConversion"/>
  </si>
  <si>
    <t>深交所</t>
    <phoneticPr fontId="1" type="noConversion"/>
  </si>
  <si>
    <t>招商证券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</si>
  <si>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</si>
  <si>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</si>
  <si>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</si>
  <si>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</si>
  <si>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002990</t>
    <phoneticPr fontId="1" type="noConversion"/>
  </si>
  <si>
    <t>初步询价</t>
    <phoneticPr fontId="1" type="noConversion"/>
  </si>
  <si>
    <t>688566</t>
  </si>
  <si>
    <t>吉贝尔</t>
  </si>
  <si>
    <t>688598</t>
  </si>
  <si>
    <t>金博股份</t>
  </si>
  <si>
    <t>688516</t>
  </si>
  <si>
    <t>奥特维</t>
  </si>
  <si>
    <t>招商（马）</t>
    <phoneticPr fontId="1" type="noConversion"/>
  </si>
  <si>
    <t>平安（周）</t>
    <phoneticPr fontId="1" type="noConversion"/>
  </si>
  <si>
    <t>国泰君安（王）</t>
    <phoneticPr fontId="1" type="noConversion"/>
  </si>
  <si>
    <t>国泰君安（周）</t>
    <phoneticPr fontId="1" type="noConversion"/>
  </si>
  <si>
    <t>-</t>
    <phoneticPr fontId="1" type="noConversion"/>
  </si>
  <si>
    <t>27~29.5</t>
    <phoneticPr fontId="1" type="noConversion"/>
  </si>
  <si>
    <t>聚合顺</t>
    <phoneticPr fontId="1" type="noConversion"/>
  </si>
  <si>
    <t>上交所</t>
    <phoneticPr fontId="1" type="noConversion"/>
  </si>
  <si>
    <t>广发证券</t>
    <phoneticPr fontId="1" type="noConversion"/>
  </si>
  <si>
    <t>已获配\</t>
    <phoneticPr fontId="1" type="noConversion"/>
  </si>
  <si>
    <t>初步询价</t>
    <phoneticPr fontId="1" type="noConversion"/>
  </si>
  <si>
    <t>审核</t>
    <phoneticPr fontId="1" type="noConversion"/>
  </si>
  <si>
    <t>605166</t>
    <phoneticPr fontId="1" type="noConversion"/>
  </si>
  <si>
    <t>申购1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</si>
  <si>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</si>
  <si>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</si>
  <si>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</si>
  <si>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德马科技</t>
    <phoneticPr fontId="1" type="noConversion"/>
  </si>
  <si>
    <t>上交所</t>
    <phoneticPr fontId="1" type="noConversion"/>
  </si>
  <si>
    <t>光大证券</t>
    <phoneticPr fontId="1" type="noConversion"/>
  </si>
  <si>
    <t>pb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</si>
  <si>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</si>
  <si>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</si>
  <si>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</si>
  <si>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</si>
  <si>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</si>
  <si>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688360</t>
    <phoneticPr fontId="1" type="noConversion"/>
  </si>
  <si>
    <t>三峰环境</t>
    <phoneticPr fontId="1" type="noConversion"/>
  </si>
  <si>
    <t>上交所</t>
    <phoneticPr fontId="1" type="noConversion"/>
  </si>
  <si>
    <t>中信建投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</si>
  <si>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</si>
  <si>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</si>
  <si>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</si>
  <si>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601827</t>
    <phoneticPr fontId="1" type="noConversion"/>
  </si>
  <si>
    <t>2020.5.14</t>
    <phoneticPr fontId="1" type="noConversion"/>
  </si>
  <si>
    <t>新壹心1-2</t>
    <phoneticPr fontId="1" type="noConversion"/>
  </si>
  <si>
    <t>2020.5.14</t>
    <phoneticPr fontId="1" type="noConversion"/>
  </si>
  <si>
    <t>恒久9-10</t>
    <phoneticPr fontId="1" type="noConversion"/>
  </si>
  <si>
    <t>恒久8</t>
    <phoneticPr fontId="1" type="noConversion"/>
  </si>
  <si>
    <t>浙江力诺</t>
    <phoneticPr fontId="1" type="noConversion"/>
  </si>
  <si>
    <t>浙矿股份</t>
    <phoneticPr fontId="1" type="noConversion"/>
  </si>
  <si>
    <t>深交所</t>
    <phoneticPr fontId="1" type="noConversion"/>
  </si>
  <si>
    <t>深交所</t>
    <phoneticPr fontId="1" type="noConversion"/>
  </si>
  <si>
    <t>华安证券</t>
    <phoneticPr fontId="1" type="noConversion"/>
  </si>
  <si>
    <t>海通证券</t>
    <phoneticPr fontId="1" type="noConversion"/>
  </si>
  <si>
    <t>wy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</si>
  <si>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</si>
  <si>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</si>
  <si>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</si>
  <si>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初步询价</t>
    <phoneticPr fontId="1" type="noConversion"/>
  </si>
  <si>
    <t>审核</t>
    <phoneticPr fontId="1" type="noConversion"/>
  </si>
  <si>
    <t>审核</t>
    <phoneticPr fontId="1" type="noConversion"/>
  </si>
  <si>
    <t>https://ipo.hazq.com/IPO/web-login/touzizhe-login</t>
  </si>
  <si>
    <t>华安证券</t>
    <phoneticPr fontId="1" type="noConversion"/>
  </si>
  <si>
    <t>已获配\</t>
    <phoneticPr fontId="1" type="noConversion"/>
  </si>
  <si>
    <t>Abc@8832</t>
    <phoneticPr fontId="1" type="noConversion"/>
  </si>
  <si>
    <t>申购2</t>
    <phoneticPr fontId="1" type="noConversion"/>
  </si>
  <si>
    <t>缴款2</t>
    <phoneticPr fontId="1" type="noConversion"/>
  </si>
  <si>
    <t>德马科技</t>
    <phoneticPr fontId="1" type="noConversion"/>
  </si>
  <si>
    <t>25.6-25.7/24~25</t>
    <phoneticPr fontId="1" type="noConversion"/>
  </si>
  <si>
    <t>25.6-25.7</t>
    <phoneticPr fontId="1" type="noConversion"/>
  </si>
  <si>
    <t>博汇股份</t>
    <phoneticPr fontId="1" type="noConversion"/>
  </si>
  <si>
    <t>深交所</t>
    <phoneticPr fontId="1" type="noConversion"/>
  </si>
  <si>
    <t>光大证券</t>
    <phoneticPr fontId="1" type="noConversion"/>
  </si>
  <si>
    <t>松井股份</t>
    <phoneticPr fontId="1" type="noConversion"/>
  </si>
  <si>
    <t>燕麦科技</t>
    <phoneticPr fontId="1" type="noConversion"/>
  </si>
  <si>
    <t>上交所</t>
    <phoneticPr fontId="1" type="noConversion"/>
  </si>
  <si>
    <t>敬芳</t>
    <phoneticPr fontId="1" type="noConversion"/>
  </si>
  <si>
    <t>申购</t>
    <phoneticPr fontId="1" type="noConversion"/>
  </si>
  <si>
    <t>初步询价</t>
    <phoneticPr fontId="1" type="noConversion"/>
  </si>
  <si>
    <t>缴款</t>
    <phoneticPr fontId="1" type="noConversion"/>
  </si>
  <si>
    <t>审核</t>
    <phoneticPr fontId="1" type="noConversion"/>
  </si>
  <si>
    <t>300838</t>
    <phoneticPr fontId="1" type="noConversion"/>
  </si>
  <si>
    <t>300839</t>
    <phoneticPr fontId="1" type="noConversion"/>
  </si>
  <si>
    <t>德邦证券</t>
    <phoneticPr fontId="1" type="noConversion"/>
  </si>
  <si>
    <t>华泰联合证券</t>
    <phoneticPr fontId="1" type="noConversion"/>
  </si>
  <si>
    <t>德邦证券</t>
    <phoneticPr fontId="1" type="noConversion"/>
  </si>
  <si>
    <t>https://kcb.tebon.com.cn:8080/kcb-web/kcb-index/kcb-index.html</t>
  </si>
  <si>
    <t>300837</t>
    <phoneticPr fontId="1" type="noConversion"/>
  </si>
  <si>
    <t>688157</t>
    <phoneticPr fontId="1" type="noConversion"/>
  </si>
  <si>
    <t>688312</t>
    <phoneticPr fontId="1" type="noConversion"/>
  </si>
  <si>
    <t>周驰</t>
    <phoneticPr fontId="1" type="noConversion"/>
  </si>
  <si>
    <t>天合光能</t>
    <phoneticPr fontId="1" type="noConversion"/>
  </si>
  <si>
    <t>上交所</t>
    <phoneticPr fontId="1" type="noConversion"/>
  </si>
  <si>
    <t>华泰联合证券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</si>
  <si>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</si>
  <si>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</si>
  <si>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</si>
  <si>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</si>
  <si>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688599</t>
    <phoneticPr fontId="1" type="noConversion"/>
  </si>
  <si>
    <t>可以写银行理财，空要填满</t>
    <phoneticPr fontId="1" type="noConversion"/>
  </si>
  <si>
    <t>松井股份</t>
    <phoneticPr fontId="1" type="noConversion"/>
  </si>
  <si>
    <t>燕麦科技</t>
    <phoneticPr fontId="1" type="noConversion"/>
  </si>
  <si>
    <t>19.69/19.68（倾向68）</t>
    <phoneticPr fontId="1" type="noConversion"/>
  </si>
  <si>
    <t>34.49/34.48（倾向48）</t>
    <phoneticPr fontId="1" type="noConversion"/>
  </si>
  <si>
    <t>酷特智能</t>
    <phoneticPr fontId="1" type="noConversion"/>
  </si>
  <si>
    <t>深交所</t>
    <phoneticPr fontId="1" type="noConversion"/>
  </si>
  <si>
    <t>中德证券</t>
    <phoneticPr fontId="1" type="noConversion"/>
  </si>
  <si>
    <t>已获配\</t>
    <phoneticPr fontId="1" type="noConversion"/>
  </si>
  <si>
    <t>已获配\</t>
    <phoneticPr fontId="1" type="noConversion"/>
  </si>
  <si>
    <t>已获配\</t>
    <phoneticPr fontId="1" type="noConversion"/>
  </si>
  <si>
    <t>中德证券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</si>
  <si>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</si>
  <si>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</si>
  <si>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</si>
  <si>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</si>
  <si>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300840</t>
    <phoneticPr fontId="1" type="noConversion"/>
  </si>
  <si>
    <t>博汇科技</t>
    <phoneticPr fontId="1" type="noConversion"/>
  </si>
  <si>
    <t>上交所</t>
    <phoneticPr fontId="1" type="noConversion"/>
  </si>
  <si>
    <t>浙商证券</t>
    <phoneticPr fontId="1" type="noConversion"/>
  </si>
  <si>
    <t>688004</t>
    <phoneticPr fontId="1" type="noConversion"/>
  </si>
  <si>
    <t>已获配\</t>
    <phoneticPr fontId="1" type="noConversion"/>
  </si>
  <si>
    <t>一定要填到5%</t>
    <phoneticPr fontId="1" type="noConversion"/>
  </si>
  <si>
    <t>天合光能</t>
    <phoneticPr fontId="1" type="noConversion"/>
  </si>
  <si>
    <t>-</t>
    <phoneticPr fontId="1" type="noConversion"/>
  </si>
  <si>
    <t>8.2改为8.18</t>
    <phoneticPr fontId="1" type="noConversion"/>
  </si>
  <si>
    <t>申购1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</si>
  <si>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</si>
  <si>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</si>
  <si>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</si>
  <si>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金宏气体</t>
    <phoneticPr fontId="1" type="noConversion"/>
  </si>
  <si>
    <t>上交所</t>
    <phoneticPr fontId="1" type="noConversion"/>
  </si>
  <si>
    <t>招商证券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</si>
  <si>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</si>
  <si>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</si>
  <si>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</si>
  <si>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</si>
  <si>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688106</t>
    <phoneticPr fontId="1" type="noConversion"/>
  </si>
  <si>
    <t>已获配\</t>
    <phoneticPr fontId="1" type="noConversion"/>
  </si>
  <si>
    <t>复旦张江</t>
    <phoneticPr fontId="1" type="noConversion"/>
  </si>
  <si>
    <t>海通证券</t>
    <phoneticPr fontId="1" type="noConversion"/>
  </si>
  <si>
    <t>累计投标询价申购</t>
    <phoneticPr fontId="1" type="noConversion"/>
  </si>
  <si>
    <t>博汇科技</t>
    <phoneticPr fontId="1" type="noConversion"/>
  </si>
  <si>
    <t>28.78~28.79</t>
    <phoneticPr fontId="1" type="noConversion"/>
  </si>
  <si>
    <t>28.78-28.85更新为28.78-28.8</t>
    <phoneticPr fontId="1" type="noConversion"/>
  </si>
  <si>
    <t>28.8更新为28.79</t>
    <phoneticPr fontId="1" type="noConversion"/>
  </si>
  <si>
    <t>688505</t>
    <phoneticPr fontId="1" type="noConversion"/>
  </si>
  <si>
    <t>帝科股份</t>
    <phoneticPr fontId="1" type="noConversion"/>
  </si>
  <si>
    <t>北鼎股份</t>
    <phoneticPr fontId="1" type="noConversion"/>
  </si>
  <si>
    <t>神州细胞</t>
    <phoneticPr fontId="1" type="noConversion"/>
  </si>
  <si>
    <t>深交所</t>
    <phoneticPr fontId="1" type="noConversion"/>
  </si>
  <si>
    <t>中金公司</t>
    <phoneticPr fontId="1" type="noConversion"/>
  </si>
  <si>
    <t>光大证券</t>
    <phoneticPr fontId="1" type="noConversion"/>
  </si>
  <si>
    <t>中山证券</t>
    <phoneticPr fontId="1" type="noConversion"/>
  </si>
  <si>
    <t>300842</t>
    <phoneticPr fontId="1" type="noConversion"/>
  </si>
  <si>
    <t>300824</t>
    <phoneticPr fontId="1" type="noConversion"/>
  </si>
  <si>
    <t>688520</t>
    <phoneticPr fontId="1" type="noConversion"/>
  </si>
  <si>
    <t>https://kcb.zszq.com:8443/ipo-web/web-login/touzizhe-login</t>
  </si>
  <si>
    <t>Abc@1148</t>
    <phoneticPr fontId="1" type="noConversion"/>
  </si>
  <si>
    <t>联赢激光</t>
    <phoneticPr fontId="1" type="noConversion"/>
  </si>
  <si>
    <t>泽达易盛</t>
    <phoneticPr fontId="1" type="noConversion"/>
  </si>
  <si>
    <t>东兴证券</t>
    <phoneticPr fontId="1" type="noConversion"/>
  </si>
  <si>
    <t>https://kcb.zszq.com:8443/kcb-web/kcb-index/kcb-index.html</t>
  </si>
  <si>
    <t>-</t>
    <phoneticPr fontId="1" type="noConversion"/>
  </si>
  <si>
    <t>688518</t>
    <phoneticPr fontId="1" type="noConversion"/>
  </si>
  <si>
    <t>688555</t>
    <phoneticPr fontId="1" type="noConversion"/>
  </si>
  <si>
    <t>15.55附近</t>
    <phoneticPr fontId="1" type="noConversion"/>
  </si>
  <si>
    <t>15.55-15.65，建议在15.55附近博弈一两分钱</t>
    <phoneticPr fontId="1" type="noConversion"/>
  </si>
  <si>
    <t>新天绿能</t>
    <phoneticPr fontId="1" type="noConversion"/>
  </si>
  <si>
    <t>中德证券</t>
    <phoneticPr fontId="1" type="noConversion"/>
  </si>
  <si>
    <t>申购1</t>
    <phoneticPr fontId="1" type="noConversion"/>
  </si>
  <si>
    <t>缴款1</t>
    <phoneticPr fontId="1" type="noConversion"/>
  </si>
  <si>
    <t>申购2</t>
    <phoneticPr fontId="1" type="noConversion"/>
  </si>
  <si>
    <t>缴款2</t>
    <phoneticPr fontId="1" type="noConversion"/>
  </si>
  <si>
    <t>可以填银行理财资金</t>
    <phoneticPr fontId="1" type="noConversion"/>
  </si>
  <si>
    <t>600956</t>
    <phoneticPr fontId="1" type="noConversion"/>
  </si>
  <si>
    <t>https://ipo.zdzq.com.cn/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</si>
  <si>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</si>
  <si>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</si>
  <si>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</si>
  <si>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甘李药业</t>
    <phoneticPr fontId="1" type="noConversion"/>
  </si>
  <si>
    <t>上交所</t>
    <phoneticPr fontId="1" type="noConversion"/>
  </si>
  <si>
    <t>中信证券</t>
    <phoneticPr fontId="1" type="noConversion"/>
  </si>
  <si>
    <t>申购</t>
    <phoneticPr fontId="1" type="noConversion"/>
  </si>
  <si>
    <t>初步询价</t>
    <phoneticPr fontId="1" type="noConversion"/>
  </si>
  <si>
    <t>初步询价</t>
    <phoneticPr fontId="1" type="noConversion"/>
  </si>
  <si>
    <t>审核</t>
    <phoneticPr fontId="1" type="noConversion"/>
  </si>
  <si>
    <t>603087</t>
    <phoneticPr fontId="1" type="noConversion"/>
  </si>
  <si>
    <t>已获配\</t>
    <phoneticPr fontId="1" type="noConversion"/>
  </si>
  <si>
    <t>国盛智科</t>
    <phoneticPr fontId="1" type="noConversion"/>
  </si>
  <si>
    <t>上交所</t>
    <phoneticPr fontId="1" type="noConversion"/>
  </si>
  <si>
    <t>海通证券</t>
    <phoneticPr fontId="1" type="noConversion"/>
  </si>
  <si>
    <t>已获配\</t>
    <phoneticPr fontId="1" type="noConversion"/>
  </si>
  <si>
    <t>已获配\</t>
    <phoneticPr fontId="1" type="noConversion"/>
  </si>
  <si>
    <t>秦川物联</t>
    <phoneticPr fontId="1" type="noConversion"/>
  </si>
  <si>
    <t>华安证券</t>
    <phoneticPr fontId="1" type="noConversion"/>
  </si>
  <si>
    <t>申港证券</t>
    <phoneticPr fontId="1" type="noConversion"/>
  </si>
  <si>
    <t>缴款</t>
    <phoneticPr fontId="1" type="noConversion"/>
  </si>
  <si>
    <t>审核</t>
    <phoneticPr fontId="1" type="noConversion"/>
  </si>
  <si>
    <t>688528</t>
    <phoneticPr fontId="1" type="noConversion"/>
  </si>
  <si>
    <t>688558</t>
    <phoneticPr fontId="1" type="noConversion"/>
  </si>
  <si>
    <t>已获配（部分限售）\</t>
    <phoneticPr fontId="1" type="noConversion"/>
  </si>
  <si>
    <t>已获配\</t>
    <phoneticPr fontId="1" type="noConversion"/>
  </si>
  <si>
    <t>首都在线</t>
    <phoneticPr fontId="1" type="noConversion"/>
  </si>
  <si>
    <t>胜蓝股份</t>
    <phoneticPr fontId="1" type="noConversion"/>
  </si>
  <si>
    <t>皖仪科技</t>
    <phoneticPr fontId="1" type="noConversion"/>
  </si>
  <si>
    <t>深交所</t>
    <phoneticPr fontId="1" type="noConversion"/>
  </si>
  <si>
    <t>上交所</t>
    <phoneticPr fontId="1" type="noConversion"/>
  </si>
  <si>
    <t>中信证券</t>
    <phoneticPr fontId="1" type="noConversion"/>
  </si>
  <si>
    <t>渤海证券</t>
    <phoneticPr fontId="1" type="noConversion"/>
  </si>
  <si>
    <t>xxy</t>
    <phoneticPr fontId="1" type="noConversion"/>
  </si>
  <si>
    <t>光大证券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</si>
  <si>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</si>
  <si>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</si>
  <si>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</si>
  <si>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</si>
  <si>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300846</t>
    <phoneticPr fontId="1" type="noConversion"/>
  </si>
  <si>
    <t>300843</t>
    <phoneticPr fontId="1" type="noConversion"/>
  </si>
  <si>
    <t>688600</t>
    <phoneticPr fontId="1" type="noConversion"/>
  </si>
  <si>
    <t>捷安高科</t>
    <phoneticPr fontId="1" type="noConversion"/>
  </si>
  <si>
    <t>民生证券</t>
    <phoneticPr fontId="1" type="noConversion"/>
  </si>
  <si>
    <t>300845</t>
    <phoneticPr fontId="1" type="noConversion"/>
  </si>
  <si>
    <t>天智航</t>
    <phoneticPr fontId="1" type="noConversion"/>
  </si>
  <si>
    <t>中信建投</t>
    <phoneticPr fontId="1" type="noConversion"/>
  </si>
  <si>
    <t>秦川物联</t>
    <phoneticPr fontId="1" type="noConversion"/>
  </si>
  <si>
    <t>国盛智科</t>
    <phoneticPr fontId="1" type="noConversion"/>
  </si>
  <si>
    <t>-</t>
    <phoneticPr fontId="1" type="noConversion"/>
  </si>
  <si>
    <t>-</t>
    <phoneticPr fontId="1" type="noConversion"/>
  </si>
  <si>
    <t>17.85改为17.99</t>
    <phoneticPr fontId="1" type="noConversion"/>
  </si>
  <si>
    <t>688277</t>
    <phoneticPr fontId="1" type="noConversion"/>
  </si>
  <si>
    <t>中船汉光</t>
    <phoneticPr fontId="1" type="noConversion"/>
  </si>
  <si>
    <t>迪威尔</t>
    <phoneticPr fontId="1" type="noConversion"/>
  </si>
  <si>
    <t>深交所</t>
    <phoneticPr fontId="1" type="noConversion"/>
  </si>
  <si>
    <t>海通证券</t>
    <phoneticPr fontId="1" type="noConversion"/>
  </si>
  <si>
    <t>上交所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</si>
  <si>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</si>
  <si>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</si>
  <si>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</si>
  <si>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</si>
  <si>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初步询价</t>
    <phoneticPr fontId="1" type="noConversion"/>
  </si>
  <si>
    <t>申购</t>
    <phoneticPr fontId="1" type="noConversion"/>
  </si>
  <si>
    <t>审核</t>
    <phoneticPr fontId="1" type="noConversion"/>
  </si>
  <si>
    <t>300847</t>
    <phoneticPr fontId="1" type="noConversion"/>
  </si>
  <si>
    <t>688377</t>
    <phoneticPr fontId="1" type="noConversion"/>
  </si>
  <si>
    <t>国盾量子</t>
    <phoneticPr fontId="1" type="noConversion"/>
  </si>
  <si>
    <t>中科星图</t>
    <phoneticPr fontId="1" type="noConversion"/>
  </si>
  <si>
    <t>上交所</t>
    <phoneticPr fontId="1" type="noConversion"/>
  </si>
  <si>
    <t>国元证券</t>
    <phoneticPr fontId="1" type="noConversion"/>
  </si>
  <si>
    <t>中信建投</t>
    <phoneticPr fontId="1" type="noConversion"/>
  </si>
  <si>
    <t>已获配\</t>
    <phoneticPr fontId="1" type="noConversion"/>
  </si>
  <si>
    <t>皖仪科技</t>
    <phoneticPr fontId="1" type="noConversion"/>
  </si>
  <si>
    <t>-</t>
    <phoneticPr fontId="1" type="noConversion"/>
  </si>
  <si>
    <t>-</t>
    <phoneticPr fontId="1" type="noConversion"/>
  </si>
  <si>
    <t>初步询价低价未入围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</si>
  <si>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</si>
  <si>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</si>
  <si>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</si>
  <si>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</si>
  <si>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688027</t>
    <phoneticPr fontId="1" type="noConversion"/>
  </si>
  <si>
    <t>688568</t>
    <phoneticPr fontId="1" type="noConversion"/>
  </si>
  <si>
    <t>锦盛新材</t>
    <phoneticPr fontId="1" type="noConversion"/>
  </si>
  <si>
    <t>国光连锁</t>
    <phoneticPr fontId="1" type="noConversion"/>
  </si>
  <si>
    <t>葫芦娃</t>
    <phoneticPr fontId="1" type="noConversion"/>
  </si>
  <si>
    <t>深交所</t>
    <phoneticPr fontId="1" type="noConversion"/>
  </si>
  <si>
    <t>上交所</t>
    <phoneticPr fontId="1" type="noConversion"/>
  </si>
  <si>
    <t>中信证券</t>
    <phoneticPr fontId="1" type="noConversion"/>
  </si>
  <si>
    <t>中信建投</t>
    <phoneticPr fontId="1" type="noConversion"/>
  </si>
  <si>
    <t>安信证券</t>
    <phoneticPr fontId="1" type="noConversion"/>
  </si>
  <si>
    <t>300849</t>
    <phoneticPr fontId="1" type="noConversion"/>
  </si>
  <si>
    <t>605188</t>
    <phoneticPr fontId="1" type="noConversion"/>
  </si>
  <si>
    <t>605199</t>
    <phoneticPr fontId="1" type="noConversion"/>
  </si>
  <si>
    <t>天智航</t>
    <phoneticPr fontId="1" type="noConversion"/>
  </si>
  <si>
    <t>缴款</t>
    <phoneticPr fontId="1" type="noConversion"/>
  </si>
  <si>
    <t>迪威尔</t>
    <phoneticPr fontId="1" type="noConversion"/>
  </si>
  <si>
    <t>-</t>
    <phoneticPr fontId="1" type="noConversion"/>
  </si>
  <si>
    <t>国盾量子</t>
  </si>
  <si>
    <t>中科星图</t>
  </si>
  <si>
    <t>-</t>
    <phoneticPr fontId="1" type="noConversion"/>
  </si>
  <si>
    <t>-</t>
    <phoneticPr fontId="1" type="noConversion"/>
  </si>
  <si>
    <t>云涌科技</t>
    <phoneticPr fontId="1" type="noConversion"/>
  </si>
  <si>
    <t>浙商证券</t>
    <phoneticPr fontId="1" type="noConversion"/>
  </si>
  <si>
    <t>688060</t>
    <phoneticPr fontId="1" type="noConversion"/>
  </si>
  <si>
    <t>新强联</t>
    <phoneticPr fontId="1" type="noConversion"/>
  </si>
  <si>
    <t>东兴证券</t>
    <phoneticPr fontId="1" type="noConversion"/>
  </si>
  <si>
    <t>埃夫特</t>
    <phoneticPr fontId="1" type="noConversion"/>
  </si>
  <si>
    <t>君实生物</t>
    <phoneticPr fontId="1" type="noConversion"/>
  </si>
  <si>
    <t>国信证券</t>
    <phoneticPr fontId="1" type="noConversion"/>
  </si>
  <si>
    <t>中金公司</t>
    <phoneticPr fontId="1" type="noConversion"/>
  </si>
  <si>
    <t>已获配\</t>
    <phoneticPr fontId="1" type="noConversion"/>
  </si>
  <si>
    <t>初步询价高价剔除（时间）</t>
    <phoneticPr fontId="1" type="noConversion"/>
  </si>
  <si>
    <t>300850</t>
    <phoneticPr fontId="1" type="noConversion"/>
  </si>
  <si>
    <t>688165</t>
    <phoneticPr fontId="1" type="noConversion"/>
  </si>
  <si>
    <t>688180</t>
    <phoneticPr fontId="1" type="noConversion"/>
  </si>
  <si>
    <t>灵选3</t>
    <phoneticPr fontId="1" type="noConversion"/>
  </si>
  <si>
    <t>新壹心3</t>
    <phoneticPr fontId="1" type="noConversion"/>
  </si>
  <si>
    <t>恒祥1</t>
    <phoneticPr fontId="1" type="noConversion"/>
  </si>
  <si>
    <t>2020.6.5</t>
    <phoneticPr fontId="1" type="noConversion"/>
  </si>
  <si>
    <t>2020.6.22</t>
    <phoneticPr fontId="1" type="noConversion"/>
  </si>
  <si>
    <t>敬芳</t>
    <phoneticPr fontId="1" type="noConversion"/>
  </si>
  <si>
    <t>东吴</t>
    <phoneticPr fontId="1" type="noConversion"/>
  </si>
  <si>
    <t>穿透至最底层没有出资比例大于5%的出资方可以不填</t>
    <phoneticPr fontId="1" type="noConversion"/>
  </si>
  <si>
    <t>交大思诺</t>
    <phoneticPr fontId="1" type="noConversion"/>
  </si>
  <si>
    <t>恒誉环保</t>
    <phoneticPr fontId="1" type="noConversion"/>
  </si>
  <si>
    <t>方正证券</t>
    <phoneticPr fontId="1" type="noConversion"/>
  </si>
  <si>
    <t>300851</t>
    <phoneticPr fontId="1" type="noConversion"/>
  </si>
  <si>
    <t>688309</t>
    <phoneticPr fontId="1" type="noConversion"/>
  </si>
  <si>
    <t>同庆楼</t>
    <phoneticPr fontId="1" type="noConversion"/>
  </si>
  <si>
    <t>孚能科技</t>
    <phoneticPr fontId="1" type="noConversion"/>
  </si>
  <si>
    <t>山大地纬</t>
    <phoneticPr fontId="1" type="noConversion"/>
  </si>
  <si>
    <t>国元证券</t>
    <phoneticPr fontId="1" type="noConversion"/>
  </si>
  <si>
    <t>华泰联合证券</t>
    <phoneticPr fontId="1" type="noConversion"/>
  </si>
  <si>
    <t>平安</t>
    <phoneticPr fontId="1" type="noConversion"/>
  </si>
  <si>
    <t>民生证券</t>
    <phoneticPr fontId="1" type="noConversion"/>
  </si>
  <si>
    <t>605108</t>
    <phoneticPr fontId="1" type="noConversion"/>
  </si>
  <si>
    <t>688567</t>
    <phoneticPr fontId="1" type="noConversion"/>
  </si>
  <si>
    <t>688579</t>
    <phoneticPr fontId="1" type="noConversion"/>
  </si>
  <si>
    <t>-</t>
    <phoneticPr fontId="1" type="noConversion"/>
  </si>
  <si>
    <t>https://ipo.fzfinancing.com/indexTZZBBController/toIndex</t>
  </si>
  <si>
    <t>申购2</t>
    <phoneticPr fontId="1" type="noConversion"/>
  </si>
  <si>
    <t>缴款2</t>
    <phoneticPr fontId="1" type="noConversion"/>
  </si>
  <si>
    <t>缴款1</t>
    <phoneticPr fontId="1" type="noConversion"/>
  </si>
  <si>
    <t>https://inst.htsc.com/institution/ib-inv/#/</t>
  </si>
  <si>
    <t>君实生物</t>
    <phoneticPr fontId="1" type="noConversion"/>
  </si>
  <si>
    <t>-</t>
    <phoneticPr fontId="1" type="noConversion"/>
  </si>
  <si>
    <t>寒武纪</t>
    <phoneticPr fontId="1" type="noConversion"/>
  </si>
  <si>
    <t>艾迪药业</t>
    <phoneticPr fontId="1" type="noConversion"/>
  </si>
  <si>
    <t>慧辰资讯</t>
    <phoneticPr fontId="1" type="noConversion"/>
  </si>
  <si>
    <t>中芯国际</t>
    <phoneticPr fontId="1" type="noConversion"/>
  </si>
  <si>
    <t>伟思医疗</t>
    <phoneticPr fontId="1" type="noConversion"/>
  </si>
  <si>
    <t>中信证券</t>
    <phoneticPr fontId="1" type="noConversion"/>
  </si>
  <si>
    <t>海通证券</t>
    <phoneticPr fontId="1" type="noConversion"/>
  </si>
  <si>
    <t>长江证券</t>
    <phoneticPr fontId="1" type="noConversion"/>
  </si>
  <si>
    <t>埃夫特</t>
    <phoneticPr fontId="1" type="noConversion"/>
  </si>
  <si>
    <t>恒誉环保</t>
    <phoneticPr fontId="1" type="noConversion"/>
  </si>
  <si>
    <t>-</t>
    <phoneticPr fontId="1" type="noConversion"/>
  </si>
  <si>
    <t>-</t>
    <phoneticPr fontId="1" type="noConversion"/>
  </si>
  <si>
    <t>7.29-8.5</t>
    <phoneticPr fontId="1" type="noConversion"/>
  </si>
  <si>
    <t>26.57-30.6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</si>
  <si>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</si>
  <si>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</si>
  <si>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</si>
  <si>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</si>
  <si>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</si>
  <si>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</si>
  <si>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</si>
  <si>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</si>
  <si>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</si>
  <si>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申购</t>
    <phoneticPr fontId="1" type="noConversion"/>
  </si>
  <si>
    <t>申购</t>
    <phoneticPr fontId="1" type="noConversion"/>
  </si>
  <si>
    <t>缴款</t>
    <phoneticPr fontId="1" type="noConversion"/>
  </si>
  <si>
    <t>申购</t>
    <phoneticPr fontId="1" type="noConversion"/>
  </si>
  <si>
    <t>缴款</t>
    <phoneticPr fontId="1" type="noConversion"/>
  </si>
  <si>
    <t>-</t>
    <phoneticPr fontId="1" type="noConversion"/>
  </si>
  <si>
    <t>688256</t>
    <phoneticPr fontId="1" type="noConversion"/>
  </si>
  <si>
    <t>688488</t>
    <phoneticPr fontId="1" type="noConversion"/>
  </si>
  <si>
    <t>688500</t>
    <phoneticPr fontId="1" type="noConversion"/>
  </si>
  <si>
    <t>688981</t>
    <phoneticPr fontId="1" type="noConversion"/>
  </si>
  <si>
    <t>688580</t>
    <phoneticPr fontId="1" type="noConversion"/>
  </si>
  <si>
    <t>688567</t>
  </si>
  <si>
    <t>孚能科技</t>
  </si>
  <si>
    <t>688579</t>
  </si>
  <si>
    <t>山大地纬</t>
  </si>
  <si>
    <t>科思股份</t>
    <phoneticPr fontId="1" type="noConversion"/>
  </si>
  <si>
    <t>震有科技</t>
    <phoneticPr fontId="1" type="noConversion"/>
  </si>
  <si>
    <t>深交所</t>
    <phoneticPr fontId="1" type="noConversion"/>
  </si>
  <si>
    <t>上交所</t>
    <phoneticPr fontId="1" type="noConversion"/>
  </si>
  <si>
    <t>民生证券</t>
    <phoneticPr fontId="1" type="noConversion"/>
  </si>
  <si>
    <t>中信证券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</si>
  <si>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</si>
  <si>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</si>
  <si>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</si>
  <si>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</si>
  <si>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300856</t>
    <phoneticPr fontId="1" type="noConversion"/>
  </si>
  <si>
    <t>688418</t>
    <phoneticPr fontId="1" type="noConversion"/>
  </si>
  <si>
    <t>688488</t>
  </si>
  <si>
    <t>艾迪药业</t>
  </si>
  <si>
    <t>688500</t>
  </si>
  <si>
    <t>慧辰资讯</t>
  </si>
  <si>
    <t>688981</t>
  </si>
  <si>
    <t>中芯国际</t>
  </si>
  <si>
    <t>-</t>
    <phoneticPr fontId="1" type="noConversion"/>
  </si>
  <si>
    <t>图南股份</t>
    <phoneticPr fontId="1" type="noConversion"/>
  </si>
  <si>
    <t>申昊科技</t>
    <phoneticPr fontId="1" type="noConversion"/>
  </si>
  <si>
    <t>大地熊</t>
    <phoneticPr fontId="1" type="noConversion"/>
  </si>
  <si>
    <t>三生国健</t>
    <phoneticPr fontId="1" type="noConversion"/>
  </si>
  <si>
    <t>芯朋微</t>
    <phoneticPr fontId="1" type="noConversion"/>
  </si>
  <si>
    <t>力合微</t>
    <phoneticPr fontId="1" type="noConversion"/>
  </si>
  <si>
    <t>深交所</t>
    <phoneticPr fontId="1" type="noConversion"/>
  </si>
  <si>
    <t>中信建投</t>
    <phoneticPr fontId="1" type="noConversion"/>
  </si>
  <si>
    <t>上交所</t>
    <phoneticPr fontId="1" type="noConversion"/>
  </si>
  <si>
    <t>华林证券</t>
    <phoneticPr fontId="1" type="noConversion"/>
  </si>
  <si>
    <t>兴业证券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</si>
  <si>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</si>
  <si>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</si>
  <si>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</si>
  <si>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</si>
  <si>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审核</t>
    <phoneticPr fontId="1" type="noConversion"/>
  </si>
  <si>
    <t>缴款</t>
    <phoneticPr fontId="1" type="noConversion"/>
  </si>
  <si>
    <t>缴款</t>
    <phoneticPr fontId="1" type="noConversion"/>
  </si>
  <si>
    <t>审核</t>
    <phoneticPr fontId="1" type="noConversion"/>
  </si>
  <si>
    <t>300855</t>
    <phoneticPr fontId="1" type="noConversion"/>
  </si>
  <si>
    <t>300853</t>
    <phoneticPr fontId="1" type="noConversion"/>
  </si>
  <si>
    <t>688077</t>
    <phoneticPr fontId="1" type="noConversion"/>
  </si>
  <si>
    <t>688336</t>
    <phoneticPr fontId="1" type="noConversion"/>
  </si>
  <si>
    <t>688508</t>
    <phoneticPr fontId="1" type="noConversion"/>
  </si>
  <si>
    <t>688589</t>
    <phoneticPr fontId="1" type="noConversion"/>
  </si>
  <si>
    <t>协创数据</t>
    <phoneticPr fontId="1" type="noConversion"/>
  </si>
  <si>
    <t>冠盛股份</t>
    <phoneticPr fontId="1" type="noConversion"/>
  </si>
  <si>
    <t>德林海</t>
    <phoneticPr fontId="1" type="noConversion"/>
  </si>
  <si>
    <t>深交所</t>
    <phoneticPr fontId="1" type="noConversion"/>
  </si>
  <si>
    <t>上交所</t>
    <phoneticPr fontId="1" type="noConversion"/>
  </si>
  <si>
    <t>天风证券</t>
    <phoneticPr fontId="1" type="noConversion"/>
  </si>
  <si>
    <t>国金证券</t>
    <phoneticPr fontId="1" type="noConversion"/>
  </si>
  <si>
    <t>申港证券</t>
    <phoneticPr fontId="1" type="noConversion"/>
  </si>
  <si>
    <t>ly</t>
    <phoneticPr fontId="1" type="noConversion"/>
  </si>
  <si>
    <t>配售对象编码</t>
    <phoneticPr fontId="19" type="noConversion"/>
  </si>
  <si>
    <t>配售对象名称</t>
    <phoneticPr fontId="19" type="noConversion"/>
  </si>
  <si>
    <t>配售对象类型</t>
    <phoneticPr fontId="19" type="noConversion"/>
  </si>
  <si>
    <t>协会编码</t>
    <phoneticPr fontId="19" type="noConversion"/>
  </si>
  <si>
    <t>深市证劵账号</t>
    <phoneticPr fontId="19" type="noConversion"/>
  </si>
  <si>
    <t>对应券商</t>
    <phoneticPr fontId="19" type="noConversion"/>
  </si>
  <si>
    <t>托管席位</t>
    <phoneticPr fontId="19" type="noConversion"/>
  </si>
  <si>
    <t>深市证券账户名称</t>
    <phoneticPr fontId="19" type="noConversion"/>
  </si>
  <si>
    <t>沪市证劵账号</t>
    <phoneticPr fontId="19" type="noConversion"/>
  </si>
  <si>
    <t>沪市证券账户名称</t>
    <phoneticPr fontId="19" type="noConversion"/>
  </si>
  <si>
    <t>开户行名称</t>
    <phoneticPr fontId="19" type="noConversion"/>
  </si>
  <si>
    <t>银行账户名称</t>
    <phoneticPr fontId="19" type="noConversion"/>
  </si>
  <si>
    <t>银行账号</t>
    <phoneticPr fontId="19" type="noConversion"/>
  </si>
  <si>
    <t>状态</t>
    <phoneticPr fontId="19" type="noConversion"/>
  </si>
  <si>
    <t>状态-结算</t>
    <phoneticPr fontId="19" type="noConversion"/>
  </si>
  <si>
    <t>I059080001</t>
  </si>
  <si>
    <t>灵均指数挂钩1期私募证券投资基金</t>
  </si>
  <si>
    <t>私募基金</t>
  </si>
  <si>
    <t>tj0ms00000</t>
  </si>
  <si>
    <t>0899127112</t>
  </si>
  <si>
    <t>东吴</t>
    <phoneticPr fontId="19" type="noConversion"/>
  </si>
  <si>
    <t>399890</t>
  </si>
  <si>
    <t>宁波灵均投资管理合伙企业（有限合伙）－灵均指数挂钩1期私募证券投资基金</t>
  </si>
  <si>
    <t>B881177427</t>
  </si>
  <si>
    <t>招商银行北京西客站支行</t>
  </si>
  <si>
    <t>灵均投资-灵均指数挂钩1期私募证券投资基金</t>
  </si>
  <si>
    <t>574905197910109</t>
  </si>
  <si>
    <t>正常</t>
  </si>
  <si>
    <t>配号完成</t>
  </si>
  <si>
    <t>I059080002</t>
  </si>
  <si>
    <t>灵均指数挂钩2期私募证券投资基金</t>
  </si>
  <si>
    <t>tj0ms00001</t>
  </si>
  <si>
    <t>0899127132</t>
  </si>
  <si>
    <t>宁波灵均投资管理合伙企业（有限合伙）－灵均指数挂钩2期私募证券投资基金</t>
  </si>
  <si>
    <t>B881177964</t>
  </si>
  <si>
    <t>灵均投资-灵均指数挂钩2期私募证券投资基金</t>
  </si>
  <si>
    <t>574905197910510</t>
  </si>
  <si>
    <t>I059080003</t>
  </si>
  <si>
    <t>灵均阿尔法1期私募证券投资基金</t>
  </si>
  <si>
    <t>tj0ms00002</t>
  </si>
  <si>
    <t>0899168455</t>
  </si>
  <si>
    <t>中信</t>
    <phoneticPr fontId="19" type="noConversion"/>
  </si>
  <si>
    <t>宁波灵均投资管理合伙企业（有限合伙）－灵均阿尔法1期私募证券投资基金</t>
  </si>
  <si>
    <t>B882004740</t>
  </si>
  <si>
    <t>交通银行上海交银大厦支行</t>
  </si>
  <si>
    <t>国泰君安证券股份有限公司灵均阿尔法１期私募证券投资基金</t>
  </si>
  <si>
    <t>310066577018800336909</t>
  </si>
  <si>
    <t>I059080004</t>
  </si>
  <si>
    <t>灵均择时1号私募证券投资基金</t>
  </si>
  <si>
    <t>tj0ms00003</t>
  </si>
  <si>
    <t>0899171935</t>
  </si>
  <si>
    <t>中泰</t>
    <phoneticPr fontId="19" type="noConversion"/>
  </si>
  <si>
    <t>003443</t>
  </si>
  <si>
    <t>宁波灵均投资管理合伙企业（有限合伙）－灵均择时1号私募证券投资基金</t>
  </si>
  <si>
    <t>B882088435</t>
  </si>
  <si>
    <t>中国工商银行上海市分行营业部证券专柜</t>
  </si>
  <si>
    <t>国泰君安灵均择时１号私募证券投资基金</t>
  </si>
  <si>
    <t>1001202929025662751</t>
  </si>
  <si>
    <t>I059080005</t>
  </si>
  <si>
    <t>灵均择时对冲2号私募证券投资基金</t>
  </si>
  <si>
    <t>tj0ms00004</t>
  </si>
  <si>
    <t>0899129906</t>
  </si>
  <si>
    <t>宁波灵均投资管理合伙企业（有限合伙）－灵均择时对冲2号私募证券投资基金</t>
  </si>
  <si>
    <t>B881233338</t>
  </si>
  <si>
    <t>交通银行深圳燕南支行</t>
  </si>
  <si>
    <t>443899991010005079045</t>
  </si>
  <si>
    <t>I059080006</t>
  </si>
  <si>
    <t>灵均择时对冲3号私募证券投资基金</t>
  </si>
  <si>
    <t>tj0ms00005</t>
  </si>
  <si>
    <t>0899132578</t>
  </si>
  <si>
    <t>宁波灵均投资管理合伙企业（有限合伙）－灵均择时对冲3号私募证券投资基金</t>
  </si>
  <si>
    <t>B881284703</t>
  </si>
  <si>
    <t>443899991010005163001</t>
  </si>
  <si>
    <t>I059080007</t>
  </si>
  <si>
    <t>灵均择时对冲5号私募证券投资基金</t>
  </si>
  <si>
    <t>tj0ms00006</t>
  </si>
  <si>
    <t>0899132660</t>
  </si>
  <si>
    <t>宁波灵均投资管理合伙企业（有限合伙）－灵均择时对冲5号私募证券投资基金</t>
  </si>
  <si>
    <t>B881285783</t>
  </si>
  <si>
    <t>443899991010005163174</t>
  </si>
  <si>
    <t>I059080008</t>
  </si>
  <si>
    <t>灵均中证500指数增强2号私募证券投资基金</t>
  </si>
  <si>
    <t>tj0ms00010</t>
  </si>
  <si>
    <t>0899180709</t>
  </si>
  <si>
    <t>宁波灵均投资管理合伙企业（有限合伙）－灵均中证500指数增强2号私募证券投资基金</t>
  </si>
  <si>
    <t>B882302897</t>
  </si>
  <si>
    <t>灵均投资-中证500指数增强2号私募证券投资基金</t>
  </si>
  <si>
    <t>574905197910967</t>
  </si>
  <si>
    <t>I059080009</t>
  </si>
  <si>
    <t>灵均精选5号证券投资私募基金</t>
  </si>
  <si>
    <t>tj0ms00007</t>
  </si>
  <si>
    <t>0899160977</t>
  </si>
  <si>
    <t>宁波灵均投资管理合伙企业（有限合伙）－灵均精选5号证券投资私募基金</t>
  </si>
  <si>
    <t>B881868670</t>
  </si>
  <si>
    <t>灵均投资-灵均精选5号证券投资私募基金</t>
  </si>
  <si>
    <t>574905197910740</t>
  </si>
  <si>
    <t>停用</t>
  </si>
  <si>
    <t>I059080010</t>
  </si>
  <si>
    <t>灵均精选9号证券投资私募基金</t>
  </si>
  <si>
    <t>tj0ms00008</t>
  </si>
  <si>
    <t>0899170193</t>
  </si>
  <si>
    <t>宁波灵均投资管理合伙企业（有限合伙）－灵均精选9号证券投资私募基金</t>
  </si>
  <si>
    <t>B882053692</t>
  </si>
  <si>
    <t>灵均投资-灵均精选9号证券投资私募基金</t>
  </si>
  <si>
    <t>574905197910953</t>
  </si>
  <si>
    <t>I059080011</t>
  </si>
  <si>
    <t>灵均稳健增长5号证券投资私募基金</t>
  </si>
  <si>
    <t>tj0ms00009</t>
  </si>
  <si>
    <t>0899155271</t>
  </si>
  <si>
    <t>宁波灵均投资管理合伙企业（有限合伙）－灵均稳健增长5号证券投资私募基金</t>
  </si>
  <si>
    <t>B881742507</t>
  </si>
  <si>
    <t>灵均投资-灵均稳健增长5号证券投资私募基金</t>
  </si>
  <si>
    <t>574905197910342</t>
  </si>
  <si>
    <t>I059080012</t>
  </si>
  <si>
    <t>灵均恒远1号私募证券投资基金</t>
  </si>
  <si>
    <t>tj0ms00011</t>
  </si>
  <si>
    <r>
      <rPr>
        <sz val="10"/>
        <rFont val="宋体"/>
        <family val="3"/>
        <charset val="134"/>
      </rPr>
      <t>宁波灵均投资管理合伙企业（有限合伙）－灵均恒远</t>
    </r>
    <r>
      <rPr>
        <sz val="11"/>
        <color theme="1"/>
        <rFont val="宋体"/>
        <family val="2"/>
        <scheme val="minor"/>
      </rPr>
      <t>1</t>
    </r>
    <r>
      <rPr>
        <sz val="10"/>
        <rFont val="宋体"/>
        <family val="3"/>
        <charset val="134"/>
      </rPr>
      <t>号私募证券投资基金</t>
    </r>
    <phoneticPr fontId="19" type="noConversion"/>
  </si>
  <si>
    <t>B882328699</t>
  </si>
  <si>
    <t>宁波灵均投资管理合伙企业（有限合伙）－灵均恒远1号私募证券投资基金</t>
  </si>
  <si>
    <t>灵均投资-恒远1号私募证券投资基金</t>
  </si>
  <si>
    <t>574905197910265</t>
  </si>
  <si>
    <t>I059080013</t>
  </si>
  <si>
    <t>灵均成长1号私募证券投资基金</t>
  </si>
  <si>
    <t>tj0ms00013</t>
  </si>
  <si>
    <t>0899177219</t>
  </si>
  <si>
    <t>"宁波灵均投资管理合伙企业（有限合伙）－灵均成长1号私募证券投资</t>
  </si>
  <si>
    <t>B882221758</t>
  </si>
  <si>
    <t>灵均投资-灵均成长1号私募证券投资基金</t>
  </si>
  <si>
    <t>574905197910862</t>
  </si>
  <si>
    <t>I059080014</t>
  </si>
  <si>
    <t>灵均精选6号证券投资私募基金</t>
  </si>
  <si>
    <t>tj0ms00015</t>
  </si>
  <si>
    <t>0899163850</t>
  </si>
  <si>
    <r>
      <t xml:space="preserve"> </t>
    </r>
    <r>
      <rPr>
        <sz val="10"/>
        <rFont val="宋体"/>
        <family val="3"/>
        <charset val="134"/>
      </rPr>
      <t>中信北京</t>
    </r>
    <phoneticPr fontId="19" type="noConversion"/>
  </si>
  <si>
    <t>宁波灵均投资管理合伙企业（有限合伙）－灵均精选6号证券投资私募基金</t>
  </si>
  <si>
    <t>B881926363</t>
  </si>
  <si>
    <t>灵均投资-灵均精选6号证券投资私募基金</t>
  </si>
  <si>
    <t>574905197910248</t>
  </si>
  <si>
    <t>I059080015</t>
  </si>
  <si>
    <t>灵均精选8号证券投资私募基金</t>
  </si>
  <si>
    <t>tj0ms00017</t>
  </si>
  <si>
    <t>0899168131</t>
  </si>
  <si>
    <t>宁波灵均投资管理合伙企业（有限合伙）－灵均精选8号证券投资私募基金</t>
  </si>
  <si>
    <t>B881996847</t>
  </si>
  <si>
    <t>灵均投资-灵均精选8号证券投资私募基金</t>
  </si>
  <si>
    <t>574905197910450</t>
  </si>
  <si>
    <t>I059080016</t>
  </si>
  <si>
    <t>灵均精选10号证券投资私募基金</t>
  </si>
  <si>
    <t>tj0ms00018</t>
  </si>
  <si>
    <t>0899170528</t>
  </si>
  <si>
    <t>宁波灵均投资管理合伙企业（有限合伙）－灵均精选10号证券投资私募基金</t>
  </si>
  <si>
    <t>B882060411</t>
  </si>
  <si>
    <t>灵均投资-灵均精选10号证券投资私募基金</t>
  </si>
  <si>
    <t>574905197910754</t>
  </si>
  <si>
    <t>I059080017</t>
  </si>
  <si>
    <t>灵均精选11号证券投资私募基金</t>
  </si>
  <si>
    <t>tj0ms00019</t>
  </si>
  <si>
    <t>0899171584</t>
  </si>
  <si>
    <t>宁波灵均投资管理合伙企业（有限合伙）－灵均精选11号证券投资私募基金</t>
  </si>
  <si>
    <t>B882081938</t>
  </si>
  <si>
    <t>灵均投资-灵均精选11号证券投资私募基金</t>
  </si>
  <si>
    <t>574905197910555</t>
  </si>
  <si>
    <t>I059080018</t>
  </si>
  <si>
    <r>
      <rPr>
        <sz val="10"/>
        <rFont val="Arial"/>
        <family val="2"/>
      </rPr>
      <t>灵均精选12号证券投资私募基金</t>
    </r>
  </si>
  <si>
    <t>tj0ms00020</t>
  </si>
  <si>
    <t>0899171511</t>
  </si>
  <si>
    <t>002100</t>
    <phoneticPr fontId="19" type="noConversion"/>
  </si>
  <si>
    <t>宁波灵均投资管理合伙企业（有限合伙）－灵均精选12号证券投资私募基金</t>
  </si>
  <si>
    <t>B882080681</t>
  </si>
  <si>
    <t>灵均投资-灵均精选12号证券投资私募基金</t>
  </si>
  <si>
    <t>574905197910356</t>
  </si>
  <si>
    <t>I059080019</t>
  </si>
  <si>
    <t>灵均恒远2号私募证券投资基金</t>
  </si>
  <si>
    <t>tj0ms00012</t>
  </si>
  <si>
    <t>0899184948</t>
  </si>
  <si>
    <t>宁波灵均投资管理合伙企业（有限合伙）－灵均恒远2号私募证券投资基金</t>
  </si>
  <si>
    <t>B882393937</t>
  </si>
  <si>
    <t>灵均投资-灵均恒远2号私募证券投资基金</t>
  </si>
  <si>
    <t>574905197910970</t>
  </si>
  <si>
    <t>I059080020</t>
  </si>
  <si>
    <t>灵均精选3号证券投资私募基金</t>
  </si>
  <si>
    <t>tj0ms00014</t>
  </si>
  <si>
    <t>中信浙分</t>
    <phoneticPr fontId="19" type="noConversion"/>
  </si>
  <si>
    <t>宁波灵均投资管理合伙企业（有限合伙）－灵均精选3号证券投资私募基金</t>
  </si>
  <si>
    <t>B881847624</t>
  </si>
  <si>
    <t>灵均投资-灵均精选3号证券投资私募基金</t>
  </si>
  <si>
    <t>574905197910541</t>
  </si>
  <si>
    <t>I059080021</t>
  </si>
  <si>
    <t>灵均精选7号证券投资私募基金</t>
  </si>
  <si>
    <t>tj0ms00016</t>
  </si>
  <si>
    <t>0899163726</t>
  </si>
  <si>
    <t>宁波灵均投资管理合伙企业（有限合伙）－灵均精选7号证券投资私募基金</t>
  </si>
  <si>
    <t>B881924248</t>
  </si>
  <si>
    <t>灵均投资-灵均精选7号证券投资私募基金</t>
  </si>
  <si>
    <t>574905197910447</t>
  </si>
  <si>
    <t>I059080022</t>
  </si>
  <si>
    <t>灵均尊享中性策略1号私募证券投资基金</t>
  </si>
  <si>
    <t>tj0ms00021</t>
  </si>
  <si>
    <t>0899180755</t>
  </si>
  <si>
    <t>宁波灵均投资管理合伙企业（有限合伙）－灵均尊享中性策略1号私募证券投资基金</t>
  </si>
  <si>
    <t>B882304093</t>
  </si>
  <si>
    <t>中国工商银行股份有限公司上海市正大广场支行</t>
  </si>
  <si>
    <t>国泰君安灵均尊享中性策略１号私募证券投资基金</t>
  </si>
  <si>
    <t>1001141529025157083</t>
  </si>
  <si>
    <t>I059080023</t>
  </si>
  <si>
    <t>灵均恒远3号私募证券投资基金</t>
  </si>
  <si>
    <t>tj0ms00023</t>
  </si>
  <si>
    <t>0899186386</t>
  </si>
  <si>
    <t>宁波灵均投资管理合伙企业（有限合伙）－灵均恒远3号私募证券投资基金</t>
  </si>
  <si>
    <t>B882418973</t>
  </si>
  <si>
    <t>灵均投资-灵均恒远3号私募证券投资基金</t>
  </si>
  <si>
    <t>574905197910572</t>
  </si>
  <si>
    <t>I059080024</t>
  </si>
  <si>
    <t>灵均中性对冲策略优享3号私募证券投资基金</t>
  </si>
  <si>
    <t>tj0ms00022</t>
  </si>
  <si>
    <t>0899179337</t>
  </si>
  <si>
    <t>东吴</t>
    <phoneticPr fontId="19" type="noConversion"/>
  </si>
  <si>
    <t>宁波灵均投资管理合伙企业（有限合伙）－灵均中性对冲策略优享3号私募证券投资基金</t>
  </si>
  <si>
    <t>B882263637</t>
  </si>
  <si>
    <t>交通银行深圳科技园支行</t>
  </si>
  <si>
    <t>443899991010006636639</t>
  </si>
  <si>
    <t>长丰</t>
    <phoneticPr fontId="19" type="noConversion"/>
  </si>
  <si>
    <t>0899199144</t>
  </si>
  <si>
    <t>湘财</t>
    <phoneticPr fontId="19" type="noConversion"/>
  </si>
  <si>
    <t>231900</t>
  </si>
  <si>
    <r>
      <rPr>
        <sz val="10"/>
        <rFont val="宋体"/>
        <family val="3"/>
        <charset val="134"/>
      </rPr>
      <t>恒久</t>
    </r>
    <r>
      <rPr>
        <sz val="11"/>
        <color theme="1"/>
        <rFont val="宋体"/>
        <family val="2"/>
        <scheme val="minor"/>
      </rPr>
      <t xml:space="preserve">7 </t>
    </r>
    <phoneticPr fontId="19" type="noConversion"/>
  </si>
  <si>
    <t>平安</t>
    <phoneticPr fontId="19" type="noConversion"/>
  </si>
  <si>
    <r>
      <rPr>
        <sz val="10"/>
        <rFont val="宋体"/>
        <family val="3"/>
        <charset val="134"/>
      </rPr>
      <t>精选</t>
    </r>
    <r>
      <rPr>
        <sz val="11"/>
        <color theme="1"/>
        <rFont val="宋体"/>
        <family val="2"/>
        <scheme val="minor"/>
      </rPr>
      <t>12</t>
    </r>
    <phoneticPr fontId="19" type="noConversion"/>
  </si>
  <si>
    <t>0899197362</t>
  </si>
  <si>
    <r>
      <rPr>
        <sz val="10"/>
        <rFont val="宋体"/>
        <family val="3"/>
        <charset val="134"/>
      </rPr>
      <t>灵均进取</t>
    </r>
    <r>
      <rPr>
        <sz val="11"/>
        <color theme="1"/>
        <rFont val="宋体"/>
        <family val="2"/>
        <scheme val="minor"/>
      </rPr>
      <t>1</t>
    </r>
    <phoneticPr fontId="19" type="noConversion"/>
  </si>
  <si>
    <t>003443</t>
    <phoneticPr fontId="19" type="noConversion"/>
  </si>
  <si>
    <r>
      <rPr>
        <sz val="10"/>
        <rFont val="宋体"/>
        <family val="3"/>
        <charset val="134"/>
      </rPr>
      <t>成长</t>
    </r>
    <r>
      <rPr>
        <sz val="11"/>
        <color theme="1"/>
        <rFont val="宋体"/>
        <family val="2"/>
        <scheme val="minor"/>
      </rPr>
      <t>7</t>
    </r>
    <phoneticPr fontId="19" type="noConversion"/>
  </si>
  <si>
    <t>0899205981</t>
  </si>
  <si>
    <r>
      <rPr>
        <sz val="10"/>
        <rFont val="宋体"/>
        <family val="3"/>
        <charset val="134"/>
      </rPr>
      <t>成长</t>
    </r>
    <r>
      <rPr>
        <sz val="11"/>
        <color theme="1"/>
        <rFont val="宋体"/>
        <family val="2"/>
        <scheme val="minor"/>
      </rPr>
      <t>8</t>
    </r>
    <phoneticPr fontId="19" type="noConversion"/>
  </si>
  <si>
    <t>0899205982</t>
  </si>
  <si>
    <r>
      <rPr>
        <sz val="10"/>
        <rFont val="宋体"/>
        <family val="3"/>
        <charset val="134"/>
      </rPr>
      <t>成长</t>
    </r>
    <r>
      <rPr>
        <sz val="11"/>
        <color theme="1"/>
        <rFont val="宋体"/>
        <family val="2"/>
        <scheme val="minor"/>
      </rPr>
      <t>9</t>
    </r>
    <phoneticPr fontId="19" type="noConversion"/>
  </si>
  <si>
    <t>0899208293</t>
  </si>
  <si>
    <r>
      <rPr>
        <sz val="10"/>
        <rFont val="宋体"/>
        <family val="3"/>
        <charset val="134"/>
      </rPr>
      <t>均选</t>
    </r>
    <r>
      <rPr>
        <sz val="11"/>
        <color theme="1"/>
        <rFont val="宋体"/>
        <family val="2"/>
        <scheme val="minor"/>
      </rPr>
      <t>1</t>
    </r>
    <phoneticPr fontId="19" type="noConversion"/>
  </si>
  <si>
    <t>0899206158</t>
  </si>
  <si>
    <r>
      <rPr>
        <sz val="10"/>
        <rFont val="宋体"/>
        <family val="3"/>
        <charset val="134"/>
      </rPr>
      <t>均选</t>
    </r>
    <r>
      <rPr>
        <sz val="11"/>
        <color theme="1"/>
        <rFont val="宋体"/>
        <family val="2"/>
        <scheme val="minor"/>
      </rPr>
      <t>2</t>
    </r>
    <r>
      <rPr>
        <sz val="10"/>
        <rFont val="Arial"/>
        <family val="2"/>
      </rPr>
      <t/>
    </r>
  </si>
  <si>
    <t>0899206149</t>
  </si>
  <si>
    <r>
      <rPr>
        <sz val="10"/>
        <rFont val="宋体"/>
        <family val="3"/>
        <charset val="134"/>
      </rPr>
      <t>均选</t>
    </r>
    <r>
      <rPr>
        <sz val="11"/>
        <color theme="1"/>
        <rFont val="宋体"/>
        <family val="2"/>
        <scheme val="minor"/>
      </rPr>
      <t>3</t>
    </r>
    <r>
      <rPr>
        <sz val="10"/>
        <rFont val="Arial"/>
        <family val="2"/>
      </rPr>
      <t/>
    </r>
  </si>
  <si>
    <t>0899207694</t>
  </si>
  <si>
    <t>中泰</t>
    <phoneticPr fontId="19" type="noConversion"/>
  </si>
  <si>
    <r>
      <rPr>
        <sz val="10"/>
        <rFont val="宋体"/>
        <family val="3"/>
        <charset val="134"/>
      </rPr>
      <t>均选</t>
    </r>
    <r>
      <rPr>
        <sz val="11"/>
        <color theme="1"/>
        <rFont val="宋体"/>
        <family val="2"/>
        <scheme val="minor"/>
      </rPr>
      <t>4</t>
    </r>
    <r>
      <rPr>
        <sz val="10"/>
        <rFont val="Arial"/>
        <family val="2"/>
      </rPr>
      <t/>
    </r>
  </si>
  <si>
    <t>0899208549</t>
  </si>
  <si>
    <r>
      <rPr>
        <sz val="10"/>
        <rFont val="宋体"/>
        <family val="3"/>
        <charset val="134"/>
      </rPr>
      <t>均选</t>
    </r>
    <r>
      <rPr>
        <sz val="11"/>
        <color theme="1"/>
        <rFont val="宋体"/>
        <family val="2"/>
        <scheme val="minor"/>
      </rPr>
      <t>5</t>
    </r>
    <r>
      <rPr>
        <sz val="10"/>
        <rFont val="Arial"/>
        <family val="2"/>
      </rPr>
      <t/>
    </r>
  </si>
  <si>
    <t>0899207721</t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</si>
  <si>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4</t>
    </r>
    <phoneticPr fontId="19" type="noConversion"/>
  </si>
  <si>
    <t>0899201728</t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</si>
  <si>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5</t>
    </r>
    <r>
      <rPr>
        <sz val="10"/>
        <rFont val="Arial"/>
        <family val="2"/>
      </rPr>
      <t/>
    </r>
  </si>
  <si>
    <t>0899210200</t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</si>
  <si>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6</t>
    </r>
    <r>
      <rPr>
        <sz val="10"/>
        <rFont val="Arial"/>
        <family val="2"/>
      </rPr>
      <t/>
    </r>
  </si>
  <si>
    <t>0899210202</t>
  </si>
  <si>
    <t>财通</t>
    <phoneticPr fontId="19" type="noConversion"/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</si>
  <si>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7</t>
    </r>
    <r>
      <rPr>
        <sz val="10"/>
        <rFont val="Arial"/>
        <family val="2"/>
      </rPr>
      <t/>
    </r>
  </si>
  <si>
    <t>0899210079</t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</si>
  <si>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8</t>
    </r>
    <r>
      <rPr>
        <sz val="10"/>
        <rFont val="Arial"/>
        <family val="2"/>
      </rPr>
      <t/>
    </r>
  </si>
  <si>
    <t>0899210076</t>
  </si>
  <si>
    <t>中泰</t>
    <phoneticPr fontId="19" type="noConversion"/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</si>
  <si>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9</t>
    </r>
    <r>
      <rPr>
        <sz val="10"/>
        <rFont val="Arial"/>
        <family val="2"/>
      </rPr>
      <t/>
    </r>
  </si>
  <si>
    <t>0899212264</t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</si>
  <si>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10</t>
    </r>
    <r>
      <rPr>
        <sz val="10"/>
        <rFont val="Arial"/>
        <family val="2"/>
      </rPr>
      <t/>
    </r>
  </si>
  <si>
    <t>0899212266</t>
  </si>
  <si>
    <t>淘利</t>
    <phoneticPr fontId="19" type="noConversion"/>
  </si>
  <si>
    <t>0899211661</t>
  </si>
  <si>
    <r>
      <rPr>
        <sz val="10"/>
        <rFont val="宋体"/>
        <family val="3"/>
        <charset val="134"/>
      </rPr>
      <t>淘利</t>
    </r>
    <r>
      <rPr>
        <sz val="11"/>
        <color theme="1"/>
        <rFont val="宋体"/>
        <family val="2"/>
        <scheme val="minor"/>
      </rPr>
      <t>2</t>
    </r>
    <phoneticPr fontId="19" type="noConversion"/>
  </si>
  <si>
    <t>0899211215</t>
  </si>
  <si>
    <t>富善</t>
    <phoneticPr fontId="19" type="noConversion"/>
  </si>
  <si>
    <t>0899199517</t>
  </si>
  <si>
    <r>
      <rPr>
        <sz val="10"/>
        <rFont val="宋体"/>
        <family val="3"/>
        <charset val="134"/>
      </rPr>
      <t>恒心</t>
    </r>
    <r>
      <rPr>
        <sz val="11"/>
        <color theme="1"/>
        <rFont val="宋体"/>
        <family val="2"/>
        <scheme val="minor"/>
      </rPr>
      <t>1</t>
    </r>
    <phoneticPr fontId="19" type="noConversion"/>
  </si>
  <si>
    <t>281901</t>
    <phoneticPr fontId="19" type="noConversion"/>
  </si>
  <si>
    <r>
      <rPr>
        <sz val="10"/>
        <rFont val="宋体"/>
        <family val="3"/>
        <charset val="134"/>
      </rPr>
      <t>恒久</t>
    </r>
    <r>
      <rPr>
        <sz val="11"/>
        <color theme="1"/>
        <rFont val="宋体"/>
        <family val="2"/>
        <scheme val="minor"/>
      </rPr>
      <t>1</t>
    </r>
    <phoneticPr fontId="19" type="noConversion"/>
  </si>
  <si>
    <t>0899187411</t>
  </si>
  <si>
    <t>中金</t>
    <phoneticPr fontId="19" type="noConversion"/>
  </si>
  <si>
    <r>
      <rPr>
        <sz val="10"/>
        <rFont val="宋体"/>
        <family val="3"/>
        <charset val="134"/>
      </rPr>
      <t>恒久</t>
    </r>
    <r>
      <rPr>
        <sz val="11"/>
        <color theme="1"/>
        <rFont val="宋体"/>
        <family val="2"/>
        <scheme val="minor"/>
      </rPr>
      <t>2</t>
    </r>
    <phoneticPr fontId="19" type="noConversion"/>
  </si>
  <si>
    <t>0899198854</t>
  </si>
  <si>
    <t>中投</t>
    <phoneticPr fontId="19" type="noConversion"/>
  </si>
  <si>
    <t>396766</t>
    <phoneticPr fontId="19" type="noConversion"/>
  </si>
  <si>
    <r>
      <rPr>
        <sz val="10"/>
        <rFont val="宋体"/>
        <family val="3"/>
        <charset val="134"/>
      </rPr>
      <t>恒久</t>
    </r>
    <r>
      <rPr>
        <sz val="11"/>
        <color theme="1"/>
        <rFont val="宋体"/>
        <family val="2"/>
        <scheme val="minor"/>
      </rPr>
      <t>3</t>
    </r>
    <phoneticPr fontId="19" type="noConversion"/>
  </si>
  <si>
    <t>0899198796</t>
    <phoneticPr fontId="19" type="noConversion"/>
  </si>
  <si>
    <r>
      <rPr>
        <sz val="10"/>
        <rFont val="宋体"/>
        <family val="3"/>
        <charset val="134"/>
      </rPr>
      <t>恒久</t>
    </r>
    <r>
      <rPr>
        <sz val="11"/>
        <color theme="1"/>
        <rFont val="宋体"/>
        <family val="2"/>
        <scheme val="minor"/>
      </rPr>
      <t>5</t>
    </r>
    <phoneticPr fontId="19" type="noConversion"/>
  </si>
  <si>
    <t>0899198892</t>
    <phoneticPr fontId="19" type="noConversion"/>
  </si>
  <si>
    <r>
      <rPr>
        <sz val="10"/>
        <rFont val="宋体"/>
        <family val="3"/>
        <charset val="134"/>
      </rPr>
      <t>恒久</t>
    </r>
    <r>
      <rPr>
        <sz val="11"/>
        <color theme="1"/>
        <rFont val="宋体"/>
        <family val="2"/>
        <scheme val="minor"/>
      </rPr>
      <t>6</t>
    </r>
    <phoneticPr fontId="19" type="noConversion"/>
  </si>
  <si>
    <t>0899198824</t>
    <phoneticPr fontId="19" type="noConversion"/>
  </si>
  <si>
    <r>
      <rPr>
        <sz val="10"/>
        <rFont val="宋体"/>
        <family val="3"/>
        <charset val="134"/>
      </rPr>
      <t>恒久</t>
    </r>
    <r>
      <rPr>
        <sz val="11"/>
        <color theme="1"/>
        <rFont val="宋体"/>
        <family val="2"/>
        <scheme val="minor"/>
      </rPr>
      <t>8</t>
    </r>
    <phoneticPr fontId="19" type="noConversion"/>
  </si>
  <si>
    <t>平安</t>
    <phoneticPr fontId="19" type="noConversion"/>
  </si>
  <si>
    <r>
      <rPr>
        <sz val="10"/>
        <rFont val="宋体"/>
        <family val="3"/>
        <charset val="134"/>
      </rPr>
      <t>恒久</t>
    </r>
    <r>
      <rPr>
        <sz val="11"/>
        <color theme="1"/>
        <rFont val="宋体"/>
        <family val="2"/>
        <scheme val="minor"/>
      </rPr>
      <t>9</t>
    </r>
    <phoneticPr fontId="19" type="noConversion"/>
  </si>
  <si>
    <t>0899211538</t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</si>
  <si>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11</t>
    </r>
    <phoneticPr fontId="19" type="noConversion"/>
  </si>
  <si>
    <t>0899212710</t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</si>
  <si>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12</t>
    </r>
    <phoneticPr fontId="19" type="noConversion"/>
  </si>
  <si>
    <t>0899212696</t>
  </si>
  <si>
    <r>
      <rPr>
        <sz val="10"/>
        <rFont val="宋体"/>
        <family val="3"/>
        <charset val="134"/>
      </rPr>
      <t>恒久</t>
    </r>
    <r>
      <rPr>
        <sz val="11"/>
        <color theme="1"/>
        <rFont val="宋体"/>
        <family val="2"/>
        <scheme val="minor"/>
      </rPr>
      <t>10</t>
    </r>
    <phoneticPr fontId="19" type="noConversion"/>
  </si>
  <si>
    <t>0899215205</t>
  </si>
  <si>
    <t>中信</t>
    <phoneticPr fontId="19" type="noConversion"/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</si>
  <si>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1</t>
    </r>
    <phoneticPr fontId="19" type="noConversion"/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</si>
  <si>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2</t>
    </r>
    <phoneticPr fontId="19" type="noConversion"/>
  </si>
  <si>
    <t>0899201671</t>
  </si>
  <si>
    <t>中泰</t>
  </si>
  <si>
    <r>
      <rPr>
        <sz val="10"/>
        <rFont val="宋体"/>
        <family val="3"/>
        <charset val="134"/>
      </rPr>
      <t>新壹心</t>
    </r>
    <r>
      <rPr>
        <sz val="11"/>
        <color theme="1"/>
        <rFont val="宋体"/>
        <family val="2"/>
        <scheme val="minor"/>
      </rPr>
      <t>3</t>
    </r>
    <phoneticPr fontId="19" type="noConversion"/>
  </si>
  <si>
    <r>
      <rPr>
        <sz val="10"/>
        <rFont val="宋体"/>
        <family val="3"/>
        <charset val="134"/>
      </rPr>
      <t>灵选</t>
    </r>
    <r>
      <rPr>
        <sz val="11"/>
        <color theme="1"/>
        <rFont val="宋体"/>
        <family val="2"/>
        <scheme val="minor"/>
      </rPr>
      <t>3</t>
    </r>
    <phoneticPr fontId="19" type="noConversion"/>
  </si>
  <si>
    <t>0899205933</t>
  </si>
  <si>
    <r>
      <rPr>
        <sz val="10"/>
        <rFont val="宋体"/>
        <family val="3"/>
        <charset val="134"/>
      </rPr>
      <t>恒祥</t>
    </r>
    <r>
      <rPr>
        <sz val="11"/>
        <color theme="1"/>
        <rFont val="宋体"/>
        <family val="2"/>
        <scheme val="minor"/>
      </rPr>
      <t>1</t>
    </r>
    <phoneticPr fontId="19" type="noConversion"/>
  </si>
  <si>
    <t>0899221612</t>
  </si>
  <si>
    <t>申万</t>
    <phoneticPr fontId="19" type="noConversion"/>
  </si>
  <si>
    <t>003918</t>
    <phoneticPr fontId="19" type="noConversion"/>
  </si>
  <si>
    <t>审核</t>
    <phoneticPr fontId="1" type="noConversion"/>
  </si>
  <si>
    <t>申购</t>
    <phoneticPr fontId="1" type="noConversion"/>
  </si>
  <si>
    <t>审核</t>
    <phoneticPr fontId="1" type="noConversion"/>
  </si>
  <si>
    <t>300857</t>
    <phoneticPr fontId="1" type="noConversion"/>
  </si>
  <si>
    <t>605088</t>
    <phoneticPr fontId="1" type="noConversion"/>
  </si>
  <si>
    <t>688069</t>
    <phoneticPr fontId="1" type="noConversion"/>
  </si>
  <si>
    <t>天风证券-科创板</t>
    <phoneticPr fontId="1" type="noConversion"/>
  </si>
  <si>
    <t>天风证券</t>
    <phoneticPr fontId="1" type="noConversion"/>
  </si>
  <si>
    <t>https://ipo.tfzq.com/ipo-web/web-index/web-index-main</t>
  </si>
  <si>
    <t>Abc@8623</t>
    <phoneticPr fontId="1" type="noConversion"/>
  </si>
  <si>
    <t>科拓生物</t>
    <phoneticPr fontId="1" type="noConversion"/>
  </si>
  <si>
    <t>奇安信</t>
    <phoneticPr fontId="1" type="noConversion"/>
  </si>
  <si>
    <t>瑞信方正证券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</si>
  <si>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</si>
  <si>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</si>
  <si>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</si>
  <si>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300858</t>
    <phoneticPr fontId="1" type="noConversion"/>
  </si>
  <si>
    <t>688561</t>
    <phoneticPr fontId="1" type="noConversion"/>
  </si>
  <si>
    <t>沪光股份</t>
    <phoneticPr fontId="1" type="noConversion"/>
  </si>
  <si>
    <t>初步询价</t>
    <phoneticPr fontId="1" type="noConversion"/>
  </si>
  <si>
    <t>审核</t>
    <phoneticPr fontId="1" type="noConversion"/>
  </si>
  <si>
    <t>605333</t>
    <phoneticPr fontId="1" type="noConversion"/>
  </si>
  <si>
    <t>建霖家居</t>
    <phoneticPr fontId="1" type="noConversion"/>
  </si>
  <si>
    <t>力鼎光电</t>
    <phoneticPr fontId="1" type="noConversion"/>
  </si>
  <si>
    <t>法狮龙</t>
    <phoneticPr fontId="1" type="noConversion"/>
  </si>
  <si>
    <t>爱博医疗</t>
    <phoneticPr fontId="1" type="noConversion"/>
  </si>
  <si>
    <t>上交所</t>
    <phoneticPr fontId="1" type="noConversion"/>
  </si>
  <si>
    <t>长江证券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</si>
  <si>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</si>
  <si>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</si>
  <si>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</si>
  <si>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</si>
  <si>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国金证券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</si>
  <si>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</si>
  <si>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</si>
  <si>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</si>
  <si>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中德证券</t>
    <phoneticPr fontId="1" type="noConversion"/>
  </si>
  <si>
    <t>初步询价</t>
    <phoneticPr fontId="1" type="noConversion"/>
  </si>
  <si>
    <t>审核</t>
    <phoneticPr fontId="1" type="noConversion"/>
  </si>
  <si>
    <t>招商证券</t>
    <phoneticPr fontId="1" type="noConversion"/>
  </si>
  <si>
    <t>审核</t>
    <phoneticPr fontId="1" type="noConversion"/>
  </si>
  <si>
    <t>审核</t>
    <phoneticPr fontId="1" type="noConversion"/>
  </si>
  <si>
    <t>审核</t>
    <phoneticPr fontId="1" type="noConversion"/>
  </si>
  <si>
    <t>603408</t>
    <phoneticPr fontId="1" type="noConversion"/>
  </si>
  <si>
    <t>605118</t>
    <phoneticPr fontId="1" type="noConversion"/>
  </si>
  <si>
    <t>605318</t>
    <phoneticPr fontId="1" type="noConversion"/>
  </si>
  <si>
    <t>688050</t>
    <phoneticPr fontId="1" type="noConversion"/>
  </si>
  <si>
    <t>甘源食品</t>
    <phoneticPr fontId="1" type="noConversion"/>
  </si>
  <si>
    <t>国联证券</t>
    <phoneticPr fontId="1" type="noConversion"/>
  </si>
  <si>
    <t>起帆电缆</t>
    <phoneticPr fontId="1" type="noConversion"/>
  </si>
  <si>
    <t>南京证券</t>
    <phoneticPr fontId="1" type="noConversion"/>
  </si>
  <si>
    <t>海通证券</t>
    <phoneticPr fontId="1" type="noConversion"/>
  </si>
  <si>
    <t>缴款</t>
    <phoneticPr fontId="1" type="noConversion"/>
  </si>
  <si>
    <t>初步询价</t>
    <phoneticPr fontId="1" type="noConversion"/>
  </si>
  <si>
    <t>初步询价</t>
    <phoneticPr fontId="1" type="noConversion"/>
  </si>
  <si>
    <t>审核</t>
    <phoneticPr fontId="1" type="noConversion"/>
  </si>
  <si>
    <t>申购</t>
    <phoneticPr fontId="1" type="noConversion"/>
  </si>
  <si>
    <t>审核</t>
    <phoneticPr fontId="1" type="noConversion"/>
  </si>
  <si>
    <t>002991</t>
    <phoneticPr fontId="1" type="noConversion"/>
  </si>
  <si>
    <t>601456</t>
    <phoneticPr fontId="1" type="noConversion"/>
  </si>
  <si>
    <t>605222</t>
    <phoneticPr fontId="1" type="noConversion"/>
  </si>
  <si>
    <t>宝明科技</t>
    <phoneticPr fontId="1" type="noConversion"/>
  </si>
  <si>
    <t>深交所</t>
    <phoneticPr fontId="1" type="noConversion"/>
  </si>
  <si>
    <t>盟升电子</t>
    <phoneticPr fontId="1" type="noConversion"/>
  </si>
  <si>
    <t>江航装备</t>
    <phoneticPr fontId="1" type="noConversion"/>
  </si>
  <si>
    <t>上交所</t>
    <phoneticPr fontId="1" type="noConversion"/>
  </si>
  <si>
    <t>中银国际证券</t>
    <phoneticPr fontId="1" type="noConversion"/>
  </si>
  <si>
    <t>华泰联合证券</t>
    <phoneticPr fontId="1" type="noConversion"/>
  </si>
  <si>
    <t>中信证券</t>
    <phoneticPr fontId="1" type="noConversion"/>
  </si>
  <si>
    <t>申购</t>
    <phoneticPr fontId="1" type="noConversion"/>
  </si>
  <si>
    <t>缴款</t>
    <phoneticPr fontId="1" type="noConversion"/>
  </si>
  <si>
    <t>002992</t>
    <phoneticPr fontId="1" type="noConversion"/>
  </si>
  <si>
    <t>688311</t>
    <phoneticPr fontId="1" type="noConversion"/>
  </si>
  <si>
    <t>688586</t>
    <phoneticPr fontId="1" type="noConversion"/>
  </si>
  <si>
    <t>申购1</t>
    <phoneticPr fontId="1" type="noConversion"/>
  </si>
  <si>
    <t>申购2</t>
    <phoneticPr fontId="1" type="noConversion"/>
  </si>
  <si>
    <t>缴款2</t>
    <phoneticPr fontId="1" type="noConversion"/>
  </si>
  <si>
    <t>缴款1</t>
    <phoneticPr fontId="1" type="noConversion"/>
  </si>
  <si>
    <t>晨光新材</t>
    <phoneticPr fontId="1" type="noConversion"/>
  </si>
  <si>
    <t>赛科希德</t>
    <phoneticPr fontId="1" type="noConversion"/>
  </si>
  <si>
    <t>国元证券</t>
    <phoneticPr fontId="1" type="noConversion"/>
  </si>
  <si>
    <t>中金公司</t>
    <phoneticPr fontId="1" type="noConversion"/>
  </si>
  <si>
    <t>605399</t>
    <phoneticPr fontId="1" type="noConversion"/>
  </si>
  <si>
    <t>688338</t>
    <phoneticPr fontId="1" type="noConversion"/>
  </si>
  <si>
    <t>华达新材</t>
    <phoneticPr fontId="1" type="noConversion"/>
  </si>
  <si>
    <t>高测股份</t>
    <phoneticPr fontId="1" type="noConversion"/>
  </si>
  <si>
    <t>海通证券</t>
    <phoneticPr fontId="1" type="noConversion"/>
  </si>
  <si>
    <t>国信证券</t>
    <phoneticPr fontId="1" type="noConversion"/>
  </si>
  <si>
    <t>605158</t>
    <phoneticPr fontId="1" type="noConversion"/>
  </si>
  <si>
    <t>688556</t>
    <phoneticPr fontId="1" type="noConversion"/>
  </si>
  <si>
    <t>西域旅游</t>
    <phoneticPr fontId="1" type="noConversion"/>
  </si>
  <si>
    <t>华丰股份</t>
    <phoneticPr fontId="1" type="noConversion"/>
  </si>
  <si>
    <t>深交所</t>
    <phoneticPr fontId="1" type="noConversion"/>
  </si>
  <si>
    <t>上交所</t>
    <phoneticPr fontId="1" type="noConversion"/>
  </si>
  <si>
    <t>国金证券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</si>
  <si>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</si>
  <si>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</si>
  <si>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</si>
  <si>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初步询价</t>
    <phoneticPr fontId="1" type="noConversion"/>
  </si>
  <si>
    <t>申购</t>
    <phoneticPr fontId="1" type="noConversion"/>
  </si>
  <si>
    <t>605100</t>
    <phoneticPr fontId="1" type="noConversion"/>
  </si>
  <si>
    <t>300859</t>
    <phoneticPr fontId="1" type="noConversion"/>
  </si>
  <si>
    <t>天正电气</t>
    <phoneticPr fontId="1" type="noConversion"/>
  </si>
  <si>
    <t>敏芯股份</t>
    <phoneticPr fontId="1" type="noConversion"/>
  </si>
  <si>
    <t>亿华通</t>
    <phoneticPr fontId="1" type="noConversion"/>
  </si>
  <si>
    <t>上交所</t>
    <phoneticPr fontId="1" type="noConversion"/>
  </si>
  <si>
    <t>国泰君安</t>
    <phoneticPr fontId="1" type="noConversion"/>
  </si>
  <si>
    <t>zxz</t>
    <phoneticPr fontId="1" type="noConversion"/>
  </si>
  <si>
    <t>申购</t>
    <phoneticPr fontId="1" type="noConversion"/>
  </si>
  <si>
    <t>缴款</t>
    <phoneticPr fontId="1" type="noConversion"/>
  </si>
  <si>
    <t>初步询价</t>
    <phoneticPr fontId="1" type="noConversion"/>
  </si>
  <si>
    <t>审核</t>
    <phoneticPr fontId="1" type="noConversion"/>
  </si>
  <si>
    <t>申购</t>
    <phoneticPr fontId="1" type="noConversion"/>
  </si>
  <si>
    <t>申购</t>
    <phoneticPr fontId="1" type="noConversion"/>
  </si>
  <si>
    <t>缴款</t>
    <phoneticPr fontId="1" type="noConversion"/>
  </si>
  <si>
    <t>605066</t>
    <phoneticPr fontId="1" type="noConversion"/>
  </si>
  <si>
    <t>688286</t>
    <phoneticPr fontId="1" type="noConversion"/>
  </si>
  <si>
    <t>688339</t>
    <phoneticPr fontId="1" type="noConversion"/>
  </si>
  <si>
    <t>先惠技术</t>
    <phoneticPr fontId="1" type="noConversion"/>
  </si>
  <si>
    <t>东兴证券</t>
    <phoneticPr fontId="1" type="noConversion"/>
  </si>
  <si>
    <t>ly</t>
    <phoneticPr fontId="1" type="noConversion"/>
  </si>
  <si>
    <t>奥海科技</t>
    <phoneticPr fontId="1" type="noConversion"/>
  </si>
  <si>
    <t>深交所</t>
    <phoneticPr fontId="1" type="noConversion"/>
  </si>
  <si>
    <t>国金证券</t>
    <phoneticPr fontId="1" type="noConversion"/>
  </si>
  <si>
    <t>康希诺</t>
    <phoneticPr fontId="1" type="noConversion"/>
  </si>
  <si>
    <t>仕佳光子</t>
    <phoneticPr fontId="1" type="noConversion"/>
  </si>
  <si>
    <t>上交所</t>
    <phoneticPr fontId="1" type="noConversion"/>
  </si>
  <si>
    <t>中信证券</t>
    <phoneticPr fontId="1" type="noConversion"/>
  </si>
  <si>
    <t>中信证券</t>
    <phoneticPr fontId="1" type="noConversion"/>
  </si>
  <si>
    <t>zxz</t>
    <phoneticPr fontId="1" type="noConversion"/>
  </si>
  <si>
    <t>wy</t>
    <phoneticPr fontId="1" type="noConversion"/>
  </si>
  <si>
    <t>宏柏新材</t>
    <phoneticPr fontId="1" type="noConversion"/>
  </si>
  <si>
    <t>初步询价</t>
    <phoneticPr fontId="1" type="noConversion"/>
  </si>
  <si>
    <t>缴款</t>
    <phoneticPr fontId="1" type="noConversion"/>
  </si>
  <si>
    <t>审核</t>
    <phoneticPr fontId="1" type="noConversion"/>
  </si>
  <si>
    <t>初步询价</t>
    <phoneticPr fontId="1" type="noConversion"/>
  </si>
  <si>
    <t>审核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</si>
  <si>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</si>
  <si>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</si>
  <si>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</si>
  <si>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002993</t>
    <phoneticPr fontId="1" type="noConversion"/>
  </si>
  <si>
    <t>688155</t>
    <phoneticPr fontId="1" type="noConversion"/>
  </si>
  <si>
    <t>605366</t>
    <phoneticPr fontId="1" type="noConversion"/>
  </si>
  <si>
    <t>688185</t>
    <phoneticPr fontId="1" type="noConversion"/>
  </si>
  <si>
    <t>688313</t>
    <phoneticPr fontId="1" type="noConversion"/>
  </si>
  <si>
    <t>凯赛生物</t>
    <phoneticPr fontId="1" type="noConversion"/>
  </si>
  <si>
    <t>上交所</t>
    <phoneticPr fontId="1" type="noConversion"/>
  </si>
  <si>
    <t>zxz</t>
    <phoneticPr fontId="1" type="noConversion"/>
  </si>
  <si>
    <t>美畅股份</t>
    <phoneticPr fontId="1" type="noConversion"/>
  </si>
  <si>
    <t>锋尚文化</t>
    <phoneticPr fontId="1" type="noConversion"/>
  </si>
  <si>
    <t>深交所</t>
    <phoneticPr fontId="1" type="noConversion"/>
  </si>
  <si>
    <t>中信建投</t>
    <phoneticPr fontId="1" type="noConversion"/>
  </si>
  <si>
    <t>pb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</si>
  <si>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</si>
  <si>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</si>
  <si>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</si>
  <si>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</si>
  <si>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</si>
  <si>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申购</t>
    <phoneticPr fontId="1" type="noConversion"/>
  </si>
  <si>
    <t>初步询价</t>
    <phoneticPr fontId="1" type="noConversion"/>
  </si>
  <si>
    <t>缴款</t>
    <phoneticPr fontId="1" type="noConversion"/>
  </si>
  <si>
    <t>审核</t>
    <phoneticPr fontId="1" type="noConversion"/>
  </si>
  <si>
    <t>缴款</t>
    <phoneticPr fontId="1" type="noConversion"/>
  </si>
  <si>
    <t>300861</t>
    <phoneticPr fontId="1" type="noConversion"/>
  </si>
  <si>
    <t>300860</t>
    <phoneticPr fontId="1" type="noConversion"/>
  </si>
  <si>
    <t>688065</t>
    <phoneticPr fontId="1" type="noConversion"/>
  </si>
  <si>
    <t>蓝盾光电</t>
    <phoneticPr fontId="1" type="noConversion"/>
  </si>
  <si>
    <t>深交所</t>
    <phoneticPr fontId="1" type="noConversion"/>
  </si>
  <si>
    <t>众望布艺</t>
    <phoneticPr fontId="1" type="noConversion"/>
  </si>
  <si>
    <t>博瑞数据</t>
    <phoneticPr fontId="1" type="noConversion"/>
  </si>
  <si>
    <t>复洁环保</t>
    <phoneticPr fontId="1" type="noConversion"/>
  </si>
  <si>
    <t>南亚新材</t>
    <phoneticPr fontId="1" type="noConversion"/>
  </si>
  <si>
    <t>上交所</t>
    <phoneticPr fontId="1" type="noConversion"/>
  </si>
  <si>
    <t>华龙证券</t>
    <phoneticPr fontId="1" type="noConversion"/>
  </si>
  <si>
    <t>xxy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</si>
  <si>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</si>
  <si>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</si>
  <si>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</si>
  <si>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</si>
  <si>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审核</t>
    <phoneticPr fontId="1" type="noConversion"/>
  </si>
  <si>
    <t>国信证券</t>
    <phoneticPr fontId="1" type="noConversion"/>
  </si>
  <si>
    <t>ly</t>
    <phoneticPr fontId="1" type="noConversion"/>
  </si>
  <si>
    <t>兴业证券</t>
    <phoneticPr fontId="1" type="noConversion"/>
  </si>
  <si>
    <t>海通证券</t>
    <phoneticPr fontId="1" type="noConversion"/>
  </si>
  <si>
    <t>ly</t>
    <phoneticPr fontId="1" type="noConversion"/>
  </si>
  <si>
    <t>pb</t>
    <phoneticPr fontId="1" type="noConversion"/>
  </si>
  <si>
    <t>光大证券</t>
    <phoneticPr fontId="1" type="noConversion"/>
  </si>
  <si>
    <t>pb</t>
    <phoneticPr fontId="1" type="noConversion"/>
  </si>
  <si>
    <t>初步询价</t>
    <phoneticPr fontId="1" type="noConversion"/>
  </si>
  <si>
    <t>审核</t>
    <phoneticPr fontId="1" type="noConversion"/>
  </si>
  <si>
    <t>审核</t>
    <phoneticPr fontId="1" type="noConversion"/>
  </si>
  <si>
    <t>审核</t>
    <phoneticPr fontId="1" type="noConversion"/>
  </si>
  <si>
    <t>均瑶健康</t>
    <phoneticPr fontId="1" type="noConversion"/>
  </si>
  <si>
    <t>龙腾光电</t>
    <phoneticPr fontId="1" type="noConversion"/>
  </si>
  <si>
    <t>芯原股份</t>
    <phoneticPr fontId="1" type="noConversion"/>
  </si>
  <si>
    <t>上交所</t>
    <phoneticPr fontId="1" type="noConversion"/>
  </si>
  <si>
    <t>国泰君安</t>
    <phoneticPr fontId="1" type="noConversion"/>
  </si>
  <si>
    <t>东吴证券</t>
    <phoneticPr fontId="1" type="noConversion"/>
  </si>
  <si>
    <t>招商证券</t>
    <phoneticPr fontId="1" type="noConversion"/>
  </si>
  <si>
    <t>zxz</t>
    <phoneticPr fontId="1" type="noConversion"/>
  </si>
  <si>
    <t>300862</t>
    <phoneticPr fontId="1" type="noConversion"/>
  </si>
  <si>
    <t>605003</t>
    <phoneticPr fontId="1" type="noConversion"/>
  </si>
  <si>
    <t>688229</t>
    <phoneticPr fontId="1" type="noConversion"/>
  </si>
  <si>
    <t>688335</t>
    <phoneticPr fontId="1" type="noConversion"/>
  </si>
  <si>
    <t>688519</t>
    <phoneticPr fontId="1" type="noConversion"/>
  </si>
  <si>
    <t>冠盛股份今天申购</t>
    <phoneticPr fontId="1" type="noConversion"/>
  </si>
  <si>
    <t>冠盛股份今天缴款</t>
    <phoneticPr fontId="1" type="noConversion"/>
  </si>
  <si>
    <t>沪光股份今天申购</t>
    <phoneticPr fontId="1" type="noConversion"/>
  </si>
  <si>
    <t>沪光股份今天缴款</t>
    <phoneticPr fontId="1" type="noConversion"/>
  </si>
  <si>
    <t>申购</t>
    <phoneticPr fontId="1" type="noConversion"/>
  </si>
  <si>
    <t>缴款</t>
    <phoneticPr fontId="1" type="noConversion"/>
  </si>
  <si>
    <t>缴款</t>
    <phoneticPr fontId="1" type="noConversion"/>
  </si>
  <si>
    <t>605388</t>
    <phoneticPr fontId="1" type="noConversion"/>
  </si>
  <si>
    <t>688055</t>
    <phoneticPr fontId="1" type="noConversion"/>
  </si>
  <si>
    <t>688521</t>
    <phoneticPr fontId="1" type="noConversion"/>
  </si>
  <si>
    <t>新壹心13</t>
    <phoneticPr fontId="1" type="noConversion"/>
  </si>
  <si>
    <t>新壹心15</t>
    <phoneticPr fontId="1" type="noConversion"/>
  </si>
  <si>
    <t>新壹心16</t>
    <phoneticPr fontId="1" type="noConversion"/>
  </si>
  <si>
    <t>恒久13</t>
    <phoneticPr fontId="1" type="noConversion"/>
  </si>
  <si>
    <t>恒久14</t>
    <phoneticPr fontId="1" type="noConversion"/>
  </si>
  <si>
    <t>恒久15</t>
    <phoneticPr fontId="1" type="noConversion"/>
  </si>
  <si>
    <t>恒久16</t>
    <phoneticPr fontId="1" type="noConversion"/>
  </si>
  <si>
    <t>大宏立</t>
    <phoneticPr fontId="1" type="noConversion"/>
  </si>
  <si>
    <t>卡倍亿</t>
    <phoneticPr fontId="1" type="noConversion"/>
  </si>
  <si>
    <t>安克创新</t>
    <phoneticPr fontId="1" type="noConversion"/>
  </si>
  <si>
    <t>格林达</t>
    <phoneticPr fontId="1" type="noConversion"/>
  </si>
  <si>
    <t>华光新材</t>
    <phoneticPr fontId="1" type="noConversion"/>
  </si>
  <si>
    <t>深交所</t>
    <phoneticPr fontId="1" type="noConversion"/>
  </si>
  <si>
    <t>国都证券</t>
    <phoneticPr fontId="1" type="noConversion"/>
  </si>
  <si>
    <t>东莞证券</t>
    <phoneticPr fontId="1" type="noConversion"/>
  </si>
  <si>
    <t>wy</t>
    <phoneticPr fontId="1" type="noConversion"/>
  </si>
  <si>
    <t>中金公司</t>
    <phoneticPr fontId="1" type="noConversion"/>
  </si>
  <si>
    <t>兴业证券</t>
    <phoneticPr fontId="1" type="noConversion"/>
  </si>
  <si>
    <t>中国银河证券</t>
    <phoneticPr fontId="1" type="noConversion"/>
  </si>
  <si>
    <t>缴款</t>
    <phoneticPr fontId="1" type="noConversion"/>
  </si>
  <si>
    <t>申购</t>
    <phoneticPr fontId="1" type="noConversion"/>
  </si>
  <si>
    <t>申购</t>
    <phoneticPr fontId="1" type="noConversion"/>
  </si>
  <si>
    <t>初步询价</t>
    <phoneticPr fontId="1" type="noConversion"/>
  </si>
  <si>
    <t>缴款</t>
    <phoneticPr fontId="1" type="noConversion"/>
  </si>
  <si>
    <t>300865</t>
    <phoneticPr fontId="1" type="noConversion"/>
  </si>
  <si>
    <t>300863</t>
    <phoneticPr fontId="1" type="noConversion"/>
  </si>
  <si>
    <t>300866</t>
    <phoneticPr fontId="1" type="noConversion"/>
  </si>
  <si>
    <t>603931</t>
    <phoneticPr fontId="1" type="noConversion"/>
  </si>
  <si>
    <t>688379</t>
    <phoneticPr fontId="1" type="noConversion"/>
  </si>
  <si>
    <t>康泰医学</t>
    <phoneticPr fontId="1" type="noConversion"/>
  </si>
  <si>
    <t>圣元环保</t>
    <phoneticPr fontId="1" type="noConversion"/>
  </si>
  <si>
    <t>杰美特</t>
    <phoneticPr fontId="1" type="noConversion"/>
  </si>
  <si>
    <t>安必平</t>
    <phoneticPr fontId="1" type="noConversion"/>
  </si>
  <si>
    <t>正帆科技</t>
    <phoneticPr fontId="1" type="noConversion"/>
  </si>
  <si>
    <t>深交所</t>
    <phoneticPr fontId="1" type="noConversion"/>
  </si>
  <si>
    <t>上交所</t>
    <phoneticPr fontId="1" type="noConversion"/>
  </si>
  <si>
    <t>申万宏源</t>
    <phoneticPr fontId="1" type="noConversion"/>
  </si>
  <si>
    <t>wy</t>
    <phoneticPr fontId="1" type="noConversion"/>
  </si>
  <si>
    <t>初步询价</t>
    <phoneticPr fontId="1" type="noConversion"/>
  </si>
  <si>
    <t>申购</t>
    <phoneticPr fontId="1" type="noConversion"/>
  </si>
  <si>
    <t>缴款</t>
    <phoneticPr fontId="1" type="noConversion"/>
  </si>
  <si>
    <t>审核</t>
    <phoneticPr fontId="1" type="noConversion"/>
  </si>
  <si>
    <t>396384</t>
    <phoneticPr fontId="19" type="noConversion"/>
  </si>
  <si>
    <t>392979</t>
    <phoneticPr fontId="19" type="noConversion"/>
  </si>
  <si>
    <t>0899218973</t>
  </si>
  <si>
    <t>0899218947</t>
  </si>
  <si>
    <t>0899227832</t>
  </si>
  <si>
    <t>0899217005</t>
  </si>
  <si>
    <t>0899218975</t>
  </si>
  <si>
    <t>0899217408</t>
  </si>
  <si>
    <t>国泰君安</t>
    <phoneticPr fontId="1" type="noConversion"/>
  </si>
  <si>
    <t>zxz</t>
    <phoneticPr fontId="1" type="noConversion"/>
  </si>
  <si>
    <t>东兴证券</t>
    <phoneticPr fontId="1" type="noConversion"/>
  </si>
  <si>
    <t>ly</t>
    <phoneticPr fontId="1" type="noConversion"/>
  </si>
  <si>
    <t>民生证券</t>
    <phoneticPr fontId="1" type="noConversion"/>
  </si>
  <si>
    <t>pb</t>
    <phoneticPr fontId="1" type="noConversion"/>
  </si>
  <si>
    <t>300869</t>
    <phoneticPr fontId="1" type="noConversion"/>
  </si>
  <si>
    <t>300867</t>
    <phoneticPr fontId="1" type="noConversion"/>
  </si>
  <si>
    <t>300868</t>
    <phoneticPr fontId="1" type="noConversion"/>
  </si>
  <si>
    <t>688393</t>
    <phoneticPr fontId="1" type="noConversion"/>
  </si>
  <si>
    <t>688596</t>
    <phoneticPr fontId="1" type="noConversion"/>
  </si>
  <si>
    <t>南大环境</t>
    <phoneticPr fontId="1" type="noConversion"/>
  </si>
  <si>
    <t>回盛生物</t>
    <phoneticPr fontId="1" type="noConversion"/>
  </si>
  <si>
    <t>欧陆通</t>
    <phoneticPr fontId="1" type="noConversion"/>
  </si>
  <si>
    <t>国信</t>
    <phoneticPr fontId="19" type="noConversion"/>
  </si>
  <si>
    <t>中投</t>
    <phoneticPr fontId="19" type="noConversion"/>
  </si>
  <si>
    <t>华泰联合证券</t>
    <phoneticPr fontId="1" type="noConversion"/>
  </si>
  <si>
    <t>海通证券</t>
    <phoneticPr fontId="1" type="noConversion"/>
  </si>
  <si>
    <t>国金证券</t>
    <phoneticPr fontId="1" type="noConversion"/>
  </si>
  <si>
    <t>300870</t>
    <phoneticPr fontId="1" type="noConversion"/>
  </si>
  <si>
    <t>300871</t>
    <phoneticPr fontId="1" type="noConversion"/>
  </si>
  <si>
    <t>300864</t>
    <phoneticPr fontId="1" type="noConversion"/>
  </si>
  <si>
    <t>海晨股份</t>
    <phoneticPr fontId="1" type="noConversion"/>
  </si>
  <si>
    <t>天阳科技</t>
    <phoneticPr fontId="1" type="noConversion"/>
  </si>
  <si>
    <t>捷强装备</t>
    <phoneticPr fontId="1" type="noConversion"/>
  </si>
  <si>
    <t>蒙泰高新</t>
    <phoneticPr fontId="1" type="noConversion"/>
  </si>
  <si>
    <t>长鸿高科</t>
    <phoneticPr fontId="1" type="noConversion"/>
  </si>
  <si>
    <t>深交所</t>
    <phoneticPr fontId="1" type="noConversion"/>
  </si>
  <si>
    <t>上交所</t>
    <phoneticPr fontId="1" type="noConversion"/>
  </si>
  <si>
    <t>东方证券</t>
    <phoneticPr fontId="1" type="noConversion"/>
  </si>
  <si>
    <t>xxy</t>
    <phoneticPr fontId="1" type="noConversion"/>
  </si>
  <si>
    <t>光大证券</t>
    <phoneticPr fontId="1" type="noConversion"/>
  </si>
  <si>
    <t>pb</t>
    <phoneticPr fontId="1" type="noConversion"/>
  </si>
  <si>
    <t>中金公司</t>
    <phoneticPr fontId="1" type="noConversion"/>
  </si>
  <si>
    <t>ly</t>
    <phoneticPr fontId="1" type="noConversion"/>
  </si>
  <si>
    <t>国金证券</t>
    <phoneticPr fontId="1" type="noConversion"/>
  </si>
  <si>
    <t>华西证券</t>
    <phoneticPr fontId="1" type="noConversion"/>
  </si>
  <si>
    <t>可以填银行理财资金，每个空都要填满</t>
    <phoneticPr fontId="1" type="noConversion"/>
  </si>
  <si>
    <t>低价未入围</t>
    <phoneticPr fontId="1" type="noConversion"/>
  </si>
  <si>
    <t>灵均投资－新壹心对冲14号私募证券投资基金</t>
  </si>
  <si>
    <t>0899217015</t>
  </si>
  <si>
    <t>灵均投资－新壹心对冲17号私募证券投资基金</t>
  </si>
  <si>
    <t>0899231072</t>
  </si>
  <si>
    <t>灵均投资－新壹心对冲18号私募证券投资基金</t>
  </si>
  <si>
    <t>0899231067</t>
  </si>
  <si>
    <t>灵均投资－新壹心对冲19号私募证券投资基金</t>
  </si>
  <si>
    <t>0899231057</t>
  </si>
  <si>
    <t>灵均投资－新壹心对冲20号私募证券投资基金</t>
  </si>
  <si>
    <t>0899231346</t>
  </si>
  <si>
    <t>灵均投资－新壹心对冲21号私募证券投资基金</t>
  </si>
  <si>
    <t>0899231386</t>
  </si>
  <si>
    <t>灵均投资－新壹心对冲22号私募证券投资基金</t>
  </si>
  <si>
    <t>0899231564</t>
  </si>
  <si>
    <t>灵均投资－新壹心对冲23号私募证券投资基金</t>
  </si>
  <si>
    <t>0899231283</t>
  </si>
  <si>
    <t>灵均投资－新壹心对冲24号私募证券投资基金</t>
  </si>
  <si>
    <t>0899231375</t>
  </si>
  <si>
    <t>灵均投资－新壹心对冲25号私募证券投资基金</t>
  </si>
  <si>
    <t>0899231383</t>
  </si>
  <si>
    <t>中泰</t>
    <phoneticPr fontId="19" type="noConversion"/>
  </si>
  <si>
    <t>中泰</t>
    <phoneticPr fontId="19" type="noConversion"/>
  </si>
  <si>
    <t>003443</t>
    <phoneticPr fontId="19" type="noConversion"/>
  </si>
  <si>
    <t>灵均投资－新壹心对冲30号私募证券投资基金</t>
  </si>
  <si>
    <t>0899234191</t>
  </si>
  <si>
    <r>
      <rPr>
        <sz val="10"/>
        <rFont val="宋体"/>
        <family val="2"/>
      </rPr>
      <t>灵均择时股票专项</t>
    </r>
    <r>
      <rPr>
        <sz val="10"/>
        <rFont val="Arial"/>
        <family val="2"/>
      </rPr>
      <t>1</t>
    </r>
    <r>
      <rPr>
        <sz val="10"/>
        <rFont val="宋体"/>
        <family val="2"/>
      </rPr>
      <t>期私募证券投资基金</t>
    </r>
    <phoneticPr fontId="19" type="noConversion"/>
  </si>
  <si>
    <t>0899199756</t>
  </si>
  <si>
    <t>灵均恒安3号私募证券投资基金</t>
  </si>
  <si>
    <t>0899229153</t>
  </si>
  <si>
    <t>003443</t>
    <phoneticPr fontId="19" type="noConversion"/>
  </si>
  <si>
    <t>灵万中性2号私募证券投资基金</t>
  </si>
  <si>
    <t>0899230219</t>
  </si>
  <si>
    <t>灵万中性3号私募证券投资基金</t>
  </si>
  <si>
    <t>0899230277</t>
  </si>
  <si>
    <t>灵均投资－新壹心对冲26号私募证券投资基金</t>
  </si>
  <si>
    <t>0899233944</t>
  </si>
  <si>
    <t>灵均投资－新壹心对冲27号私募证券投资基金</t>
  </si>
  <si>
    <t>0899233852</t>
  </si>
  <si>
    <t>灵均投资－新壹心对冲28号私募证券投资基金</t>
  </si>
  <si>
    <t>0899234558</t>
  </si>
  <si>
    <t>灵均投资－新壹心对冲29号私募证券投资基金</t>
  </si>
  <si>
    <t>0899234183</t>
  </si>
  <si>
    <t>灵均成长11号私募证券投资基金</t>
  </si>
  <si>
    <t>0899219607</t>
  </si>
  <si>
    <t>灵均成长12号私募证券投资基金</t>
  </si>
  <si>
    <t>0899219812</t>
  </si>
  <si>
    <t>灵均灵泰量化对冲运作1号私募证券投资基金</t>
  </si>
  <si>
    <t>0899241338</t>
  </si>
  <si>
    <t>灵均灵泰量化对冲运作2号私募证券投资基金</t>
  </si>
  <si>
    <t>0899241280</t>
  </si>
  <si>
    <t>灵均灵泰量化进取运作1号私募证券投资基金</t>
  </si>
  <si>
    <t>0899241341</t>
  </si>
  <si>
    <t>灵均灵泰量化进取运作2号私募证券投资基金</t>
  </si>
  <si>
    <t>0899241363</t>
  </si>
  <si>
    <t>灵均灵泰量化进取运作3号私募证券投资基金</t>
  </si>
  <si>
    <t>0899241240</t>
  </si>
  <si>
    <t>华泰</t>
    <phoneticPr fontId="19" type="noConversion"/>
  </si>
  <si>
    <t>003918</t>
    <phoneticPr fontId="19" type="noConversion"/>
  </si>
  <si>
    <t>395131</t>
    <phoneticPr fontId="19" type="noConversion"/>
  </si>
  <si>
    <t>395512</t>
    <phoneticPr fontId="19" type="noConversion"/>
  </si>
  <si>
    <t>灵均中证500指数增强3号私募证券投资基金</t>
  </si>
  <si>
    <t>0899246498</t>
  </si>
  <si>
    <t>灵均灵选2号私募证券投资基金</t>
  </si>
  <si>
    <t>0899205946</t>
  </si>
  <si>
    <t>灵均尊享中性策略2号私募证券投资基金</t>
  </si>
  <si>
    <t>0899246528</t>
  </si>
  <si>
    <t>灵均中证500指数增强1号私募证券投资基金</t>
  </si>
  <si>
    <t>0899196693</t>
  </si>
  <si>
    <r>
      <rPr>
        <sz val="10"/>
        <rFont val="宋体"/>
        <family val="3"/>
        <charset val="134"/>
      </rPr>
      <t>灵均进取多策略尊享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号私募证券投资基金</t>
    </r>
    <phoneticPr fontId="19" type="noConversion"/>
  </si>
  <si>
    <t>0899242706</t>
    <phoneticPr fontId="19" type="noConversion"/>
  </si>
  <si>
    <t>财通</t>
    <phoneticPr fontId="19" type="noConversion"/>
  </si>
  <si>
    <t>008257</t>
    <phoneticPr fontId="19" type="noConversion"/>
  </si>
  <si>
    <r>
      <rPr>
        <sz val="10"/>
        <rFont val="宋体"/>
        <family val="3"/>
        <charset val="134"/>
      </rPr>
      <t>灵万中性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号私募证券投资基金</t>
    </r>
    <phoneticPr fontId="19" type="noConversion"/>
  </si>
  <si>
    <t>0899230181</t>
    <phoneticPr fontId="19" type="noConversion"/>
  </si>
  <si>
    <t>灵均恒万1号私募证券投资基金</t>
  </si>
  <si>
    <t>0899227898</t>
  </si>
  <si>
    <t>灵均恒安5号私募证券投资基金</t>
  </si>
  <si>
    <t>0899232764</t>
  </si>
  <si>
    <t>灵均超越指数增强运作1号私募证券投资基金</t>
  </si>
  <si>
    <t>0899244852</t>
  </si>
  <si>
    <t>灵均量化进取1号私募证券投资基金</t>
  </si>
  <si>
    <t>0899241680</t>
  </si>
  <si>
    <t>灵均量化进取2号私募证券投资基金</t>
  </si>
  <si>
    <t>0899241465</t>
  </si>
  <si>
    <t>灵均青云指数增强运作1号私募证券投资基金</t>
  </si>
  <si>
    <t>0899243434</t>
  </si>
  <si>
    <t>信淮灵均500指数增强私募证券投资基金</t>
  </si>
  <si>
    <t>201858</t>
    <phoneticPr fontId="19" type="noConversion"/>
  </si>
  <si>
    <t>中信建投</t>
    <phoneticPr fontId="19" type="noConversion"/>
  </si>
  <si>
    <t>申万</t>
    <phoneticPr fontId="19" type="noConversion"/>
  </si>
  <si>
    <t>光大</t>
    <phoneticPr fontId="19" type="noConversion"/>
  </si>
  <si>
    <t>008898</t>
    <phoneticPr fontId="19" type="noConversion"/>
  </si>
  <si>
    <t>财通</t>
    <phoneticPr fontId="19" type="noConversion"/>
  </si>
  <si>
    <t>灵均投资－新壹心对冲43号私募证券投资基金</t>
  </si>
  <si>
    <t>灵均投资－新壹心对冲44号私募证券投资基金</t>
  </si>
  <si>
    <t>灵均投资－新壹心对冲45号私募证券投资基金</t>
  </si>
  <si>
    <t>0899246213</t>
  </si>
  <si>
    <t>0899246148</t>
  </si>
  <si>
    <t>0899246232</t>
  </si>
  <si>
    <t>灵均恒万2号私募证券投资基金</t>
  </si>
  <si>
    <t>0899233401</t>
  </si>
  <si>
    <t>灵均投资－新壹心对冲31号私募证券投资基金</t>
  </si>
  <si>
    <t>0899241221</t>
  </si>
  <si>
    <t>灵均投资－新壹心对冲32号私募证券投资基金</t>
  </si>
  <si>
    <t>0899241624</t>
  </si>
  <si>
    <t>灵均投资－新壹心对冲33号私募证券投资基金</t>
  </si>
  <si>
    <t>0899241439</t>
  </si>
  <si>
    <t>灵均投资－新壹心对冲34号私募证券投资基金</t>
  </si>
  <si>
    <t>0899241872</t>
  </si>
  <si>
    <t>灵均投资－新壹心对冲35号私募证券投资基金</t>
  </si>
  <si>
    <t>0899241245</t>
  </si>
  <si>
    <t>灵均投资－新壹心对冲36号私募证券投资基金</t>
  </si>
  <si>
    <t>0899246496</t>
  </si>
  <si>
    <t>灵均投资－新壹心对冲37号私募证券投资基金</t>
  </si>
  <si>
    <t>0899246486</t>
  </si>
  <si>
    <t>灵均投资－新壹心对冲38号私募证券投资基金</t>
  </si>
  <si>
    <t>0899246261</t>
  </si>
  <si>
    <t>灵均投资－新壹心对冲39号私募证券投资基金</t>
  </si>
  <si>
    <t>0899246520</t>
  </si>
  <si>
    <t>灵均投资－新壹心对冲40号私募证券投资基金</t>
  </si>
  <si>
    <t>0899246469</t>
  </si>
  <si>
    <t>灵均投资－新壹心对冲41号私募证券投资基金</t>
  </si>
  <si>
    <t>0899246341</t>
  </si>
  <si>
    <t>灵均量化进取5号私募证券投资基金</t>
  </si>
  <si>
    <t>0899246601</t>
  </si>
  <si>
    <t>灵均量化进取6号私募证券投资基金</t>
  </si>
  <si>
    <t>灵均量化进取7号私募证券投资基金</t>
  </si>
  <si>
    <t>灵均量化进取9号私募证券投资基金</t>
  </si>
  <si>
    <t>灵均量化进取8号私募证券投资基金</t>
  </si>
  <si>
    <t>0899246505</t>
  </si>
  <si>
    <t>申万</t>
    <phoneticPr fontId="19" type="noConversion"/>
  </si>
  <si>
    <t>灵均量化进取10号私募证券投资基金</t>
  </si>
  <si>
    <t>0899247394</t>
  </si>
  <si>
    <t>灵均投资－新壹心对冲46号私募证券投资基金</t>
  </si>
  <si>
    <t>0899247640</t>
  </si>
  <si>
    <t>灵均恒万3号私募证券投资基金</t>
  </si>
  <si>
    <t>0899233316</t>
  </si>
  <si>
    <t>灵均恒心1号私募证券投资基金</t>
  </si>
  <si>
    <t>国联</t>
    <phoneticPr fontId="19" type="noConversion"/>
  </si>
  <si>
    <t>灵均量化进取12号私募证券投资基金</t>
  </si>
  <si>
    <t>0899247899</t>
  </si>
  <si>
    <t>灵均量化进取13号私募证券投资基金</t>
  </si>
  <si>
    <t>0899247489</t>
  </si>
  <si>
    <t>灵均量化进取15号私募证券投资基金</t>
  </si>
  <si>
    <t>0899247774</t>
  </si>
  <si>
    <t>灵均量化进取16号私募证券投资基金</t>
  </si>
  <si>
    <t>0899247403</t>
  </si>
  <si>
    <t>灵均进取2号私募证券投资基金</t>
  </si>
  <si>
    <t>0899247450</t>
  </si>
  <si>
    <t>灵均进取3号私募证券投资基金</t>
  </si>
  <si>
    <t>0899247420</t>
  </si>
  <si>
    <t>灵均进取5号私募证券投资基金</t>
  </si>
  <si>
    <t>灵均进取6号私募证券投资基金</t>
  </si>
  <si>
    <t>0899250034</t>
  </si>
  <si>
    <t>灵均致臻指数增强运作3号私募证券投资基金</t>
  </si>
  <si>
    <t>0899250384</t>
  </si>
  <si>
    <t>灵均致臻指数增强运作5号私募证券投资基金</t>
  </si>
  <si>
    <t>0899250353</t>
  </si>
  <si>
    <t>华西</t>
    <phoneticPr fontId="19" type="noConversion"/>
  </si>
  <si>
    <t>004746</t>
    <phoneticPr fontId="19" type="noConversion"/>
  </si>
  <si>
    <t>中泰</t>
    <phoneticPr fontId="19" type="noConversion"/>
  </si>
  <si>
    <t>海通</t>
    <phoneticPr fontId="19" type="noConversion"/>
  </si>
  <si>
    <t>399733</t>
    <phoneticPr fontId="19" type="noConversion"/>
  </si>
  <si>
    <t>399733</t>
    <phoneticPr fontId="19" type="noConversion"/>
  </si>
  <si>
    <t>灵均量化进取11号私募证券投资基金</t>
  </si>
  <si>
    <t>0899247703</t>
  </si>
  <si>
    <t>395131</t>
    <phoneticPr fontId="19" type="noConversion"/>
  </si>
  <si>
    <t>华泰</t>
    <phoneticPr fontId="19" type="noConversion"/>
  </si>
  <si>
    <t>0899246451</t>
    <phoneticPr fontId="19" type="noConversion"/>
  </si>
  <si>
    <t>0899246403</t>
    <phoneticPr fontId="19" type="noConversion"/>
  </si>
  <si>
    <t>0899246616</t>
    <phoneticPr fontId="19" type="noConversion"/>
  </si>
  <si>
    <t>009448</t>
    <phoneticPr fontId="19" type="noConversion"/>
  </si>
  <si>
    <t>0899249214</t>
    <phoneticPr fontId="19" type="noConversion"/>
  </si>
  <si>
    <t>灵均投资－新壹心对冲42号私募证券投资基金</t>
  </si>
  <si>
    <t>0899246338</t>
  </si>
  <si>
    <t>灵均量化进取14号私募证券投资基金</t>
  </si>
  <si>
    <t>0899248199</t>
  </si>
  <si>
    <t>灵均致臻指数增强运作1号私募证券投资基金</t>
  </si>
  <si>
    <t>0899250413</t>
  </si>
  <si>
    <t>灵均致臻指数增强运作2号私募证券投资基金</t>
  </si>
  <si>
    <t>0899250393</t>
  </si>
  <si>
    <t>灵均均选7号私募证券投资基金</t>
  </si>
  <si>
    <t>0899213425</t>
  </si>
  <si>
    <t>灵均投资－新壹心对冲49号私募证券投资基金</t>
  </si>
  <si>
    <t>0899249362</t>
  </si>
  <si>
    <t>灵均恒祥2号私募证券投资基金</t>
  </si>
  <si>
    <t>0899247731</t>
  </si>
  <si>
    <t>灵均量化进取17号私募证券投资基金</t>
  </si>
  <si>
    <t>0899247270</t>
  </si>
  <si>
    <t>灵均中证500指数增强5号私募证券投资基金</t>
  </si>
  <si>
    <t>0899247177</t>
  </si>
  <si>
    <t>003137</t>
    <phoneticPr fontId="19" type="noConversion"/>
  </si>
  <si>
    <t>0899244610</t>
    <phoneticPr fontId="19" type="noConversion"/>
  </si>
  <si>
    <t>灵均弘龙指数增强1号私募证券投资基金</t>
  </si>
  <si>
    <t>0899256807</t>
  </si>
  <si>
    <t>灵均恒金2号私募证券投资基金</t>
  </si>
  <si>
    <t>0899249747</t>
  </si>
  <si>
    <t>灵均恒金3号私募证券投资基金</t>
  </si>
  <si>
    <t>0899249669</t>
  </si>
  <si>
    <t>灵均恒金5号私募证券投资基金</t>
  </si>
  <si>
    <t>0899249743</t>
  </si>
  <si>
    <t>灵均致臻指数增强运作8号私募证券投资基金</t>
  </si>
  <si>
    <t>0899252538</t>
  </si>
  <si>
    <t>灵均恒金6号私募证券投资基金</t>
  </si>
  <si>
    <t>0899249718</t>
  </si>
  <si>
    <t>灵均恒金7号私募证券投资基金</t>
  </si>
  <si>
    <t>0899249723</t>
  </si>
  <si>
    <t>灵均恒金8号私募证券投资基金</t>
  </si>
  <si>
    <t>0899249731</t>
  </si>
  <si>
    <t>灵均致臻指数增强运作6号私募证券投资基金</t>
  </si>
  <si>
    <t>0899252521</t>
  </si>
  <si>
    <t>灵均致臻指数增强运作7号私募证券投资基金</t>
  </si>
  <si>
    <t>0899252548</t>
  </si>
  <si>
    <t>灵均致臻指数增强运作9号私募证券投资基金</t>
  </si>
  <si>
    <t>0899252289</t>
  </si>
  <si>
    <t>中信</t>
    <phoneticPr fontId="19" type="noConversion"/>
  </si>
  <si>
    <t>395131</t>
    <phoneticPr fontId="19" type="noConversion"/>
  </si>
  <si>
    <t>海通</t>
    <phoneticPr fontId="19" type="noConversion"/>
  </si>
  <si>
    <t>011167</t>
    <phoneticPr fontId="19" type="noConversion"/>
  </si>
  <si>
    <t>011167</t>
    <phoneticPr fontId="19" type="noConversion"/>
  </si>
  <si>
    <t>灵均超越指数增强运作2号私募证券投资基金</t>
  </si>
  <si>
    <t>0899244803</t>
  </si>
  <si>
    <t>010808</t>
    <phoneticPr fontId="19" type="noConversion"/>
  </si>
  <si>
    <t>0899249865</t>
    <phoneticPr fontId="19" type="noConversion"/>
  </si>
  <si>
    <t>灵均投资－新壹心对冲47号私募证券投资基金</t>
  </si>
  <si>
    <t>0899249407</t>
  </si>
  <si>
    <t>灵均投资－新壹心对冲48号私募证券投资基金</t>
  </si>
  <si>
    <t>0899249360</t>
  </si>
  <si>
    <t>灵均投资－新壹心对冲50号私募证券投资基金</t>
  </si>
  <si>
    <t>0899249657</t>
  </si>
  <si>
    <t>灵均量化进取18号私募证券投资基金</t>
  </si>
  <si>
    <t>0899247396</t>
  </si>
  <si>
    <t>灵均量化进取19号私募证券投资基金</t>
  </si>
  <si>
    <t>0899247497</t>
  </si>
  <si>
    <t>灵均投资－新壹心对冲53号私募证券投资基金</t>
  </si>
  <si>
    <t>0899249552</t>
  </si>
  <si>
    <t>灵均信芳中证500指数增强A期私募证券投资基金</t>
  </si>
  <si>
    <t>0899252026</t>
  </si>
  <si>
    <t>灵均信芳中证500指数增强B期私募证券投资基金</t>
  </si>
  <si>
    <t>0899252030</t>
  </si>
  <si>
    <t>灵均信芳中证500指数增强C期私募证券投资基金</t>
  </si>
  <si>
    <t>0899252004</t>
  </si>
  <si>
    <t>灵均信芳中证500指数增强D期私募证券投资基金</t>
  </si>
  <si>
    <t>0899251886</t>
  </si>
  <si>
    <t>灵均信芳中证500指数增强E期私募证券投资基金</t>
  </si>
  <si>
    <t>0899252007</t>
  </si>
  <si>
    <t>中信</t>
    <phoneticPr fontId="19" type="noConversion"/>
  </si>
  <si>
    <t>395131</t>
    <phoneticPr fontId="19" type="noConversion"/>
  </si>
  <si>
    <t>010808</t>
    <phoneticPr fontId="19" type="noConversion"/>
  </si>
  <si>
    <t>灵均信芳中证500指数增强F期私募证券投资基金</t>
  </si>
  <si>
    <t>0899252086</t>
  </si>
  <si>
    <t>灵均恒金1号私募证券投资基金</t>
  </si>
  <si>
    <t>0899234793</t>
  </si>
  <si>
    <t>灵均恒金9号私募证券投资基金</t>
  </si>
  <si>
    <t>0899249745</t>
  </si>
  <si>
    <t>灵均恒金10号私募证券投资基金</t>
  </si>
  <si>
    <t>0899249715</t>
  </si>
  <si>
    <t>灵均恒久18号私募证券投资基金</t>
  </si>
  <si>
    <t>0899230839</t>
  </si>
  <si>
    <t>灵均恒祥3号私募证券投资基金</t>
  </si>
  <si>
    <t>0899247593</t>
  </si>
  <si>
    <t>灵均恒心3号私募证券投资基金</t>
  </si>
  <si>
    <t>0899259819</t>
  </si>
  <si>
    <t>灵均进取7号私募证券投资基金</t>
  </si>
  <si>
    <t>0899249897</t>
  </si>
  <si>
    <t>灵均进取8号私募证券投资基金</t>
  </si>
  <si>
    <t>0899249871</t>
  </si>
  <si>
    <t>灵均量化进取20号私募证券投资基金</t>
  </si>
  <si>
    <t>0899247723</t>
  </si>
  <si>
    <t>灵均量化进取3号私募证券投资基金</t>
  </si>
  <si>
    <t>0899241656</t>
  </si>
  <si>
    <t>灵均青云对冲运作1号私募证券投资基金</t>
  </si>
  <si>
    <t>0899244571</t>
  </si>
  <si>
    <t>灵均－信灵量化中证500指增私募证券投资基金</t>
  </si>
  <si>
    <t>0899255632</t>
  </si>
  <si>
    <t>灵均－信灵量化中证500指增运作2号私募证券投资基金</t>
  </si>
  <si>
    <t>0899259258</t>
  </si>
  <si>
    <t>灵均灵浦中证500指数增强1号私募证券投资基金</t>
  </si>
  <si>
    <t>0899257912</t>
  </si>
  <si>
    <t>0899259275</t>
  </si>
  <si>
    <t>灵均均选8号私募证券投资基金</t>
  </si>
  <si>
    <t>0899213611</t>
  </si>
  <si>
    <t>灵均恒祥5号私募证券投资基金</t>
  </si>
  <si>
    <t>0899247784</t>
  </si>
  <si>
    <t>灵均均选9号私募证券投资基金</t>
  </si>
  <si>
    <t>0899214022</t>
  </si>
  <si>
    <t>灵均青云指数增强运作2号私募证券投资基金</t>
  </si>
  <si>
    <t>0899257162</t>
  </si>
  <si>
    <t>灵均均选10号私募证券投资基金</t>
  </si>
  <si>
    <t>0899214245</t>
  </si>
  <si>
    <t>灵均投资－新壹心对冲71号私募证券投资基金</t>
  </si>
  <si>
    <t>0899257627</t>
  </si>
  <si>
    <t>灵均投资－新壹心对冲52号私募证券投资基金</t>
  </si>
  <si>
    <t>0899249356</t>
  </si>
  <si>
    <t>灵均投资－新壹心对冲73号私募证券投资基金</t>
  </si>
  <si>
    <t>0899257751</t>
  </si>
  <si>
    <t>灵均投资－新壹心对冲72号私募证券投资基金</t>
  </si>
  <si>
    <t>0899257671</t>
  </si>
  <si>
    <t>011167</t>
  </si>
  <si>
    <t>灵均量化对冲增强私募证券投资基金</t>
    <phoneticPr fontId="19" type="noConversion"/>
  </si>
  <si>
    <t>灵均投资－新壹心对冲51号私募证券投资基金</t>
  </si>
  <si>
    <t>0899249434</t>
  </si>
  <si>
    <t>灵均－信灵量化中证500指增运作1号私募证券投资基金</t>
  </si>
  <si>
    <t>0899256198</t>
  </si>
  <si>
    <t>灵均恒智1号私募证券投资基金</t>
  </si>
  <si>
    <t>0899261620</t>
  </si>
  <si>
    <t>招商</t>
    <phoneticPr fontId="19" type="noConversion"/>
  </si>
  <si>
    <t>010420</t>
    <phoneticPr fontId="19" type="noConversion"/>
  </si>
  <si>
    <t>灵均投资－新壹心对冲56号私募证券投资基金</t>
  </si>
  <si>
    <t>0899254322</t>
  </si>
  <si>
    <t>灵均灵广量化对冲运作1号私募证券投资基金</t>
  </si>
  <si>
    <t>0899259200</t>
  </si>
  <si>
    <t>灵均灵广量化对冲增强私募证券投资基金</t>
  </si>
  <si>
    <t>0899259131</t>
  </si>
  <si>
    <t>灵均灵广量化进取私募证券投资基金</t>
  </si>
  <si>
    <t>0899258991</t>
  </si>
  <si>
    <t>灵均金选量化对冲1号私募证券投资基金</t>
  </si>
  <si>
    <t>0899251207</t>
  </si>
  <si>
    <t>灵均投资－新壹心对冲74号私募证券投资基金</t>
  </si>
  <si>
    <t>0899257675</t>
  </si>
  <si>
    <t>灵均君迎指数增强运作1号私募证券投资基金</t>
  </si>
  <si>
    <t>0899260828</t>
  </si>
  <si>
    <t>灵均致臻指数增强运作10号私募证券投资基金</t>
  </si>
  <si>
    <t>0899263269</t>
  </si>
  <si>
    <t>灵均君迎指数增强运作6号私募证券投资基金</t>
  </si>
  <si>
    <t>0899261278</t>
  </si>
  <si>
    <t>灵均致臻指数增强运作11号私募证券投资基金</t>
  </si>
  <si>
    <t>0899263277</t>
  </si>
  <si>
    <t>灵均君迎指数增强运作10号私募证券投资基金</t>
  </si>
  <si>
    <t>0899261496</t>
  </si>
  <si>
    <t>灵均量化进取22号私募证券投资基金</t>
  </si>
  <si>
    <t>0899249601</t>
  </si>
  <si>
    <t>灵均灵浦中证500指数增强2号私募证券投资基金</t>
  </si>
  <si>
    <t>0899257954</t>
  </si>
  <si>
    <t>广发</t>
    <phoneticPr fontId="19" type="noConversion"/>
  </si>
  <si>
    <t>中金财富</t>
    <phoneticPr fontId="19" type="noConversion"/>
  </si>
  <si>
    <t>392403</t>
    <phoneticPr fontId="19" type="noConversion"/>
  </si>
  <si>
    <t>国君</t>
    <phoneticPr fontId="19" type="noConversion"/>
  </si>
  <si>
    <t>391474</t>
    <phoneticPr fontId="19" type="noConversion"/>
  </si>
  <si>
    <t>399733</t>
    <phoneticPr fontId="19" type="noConversion"/>
  </si>
  <si>
    <t>灵均智远中证500指数增强运作1号私募证券投资基金</t>
  </si>
  <si>
    <t>0899260177</t>
  </si>
  <si>
    <t>灵均智远中证500指数增强运作4号私募证券投资基金</t>
  </si>
  <si>
    <t>0899260235</t>
  </si>
  <si>
    <t>灵均智远中证500指数增强运作7号私募证券投资基金</t>
  </si>
  <si>
    <t>0899260219</t>
  </si>
  <si>
    <t>灵均智远中证500指数增强运作2号私募证券投资基金</t>
  </si>
  <si>
    <t>0899260183</t>
  </si>
  <si>
    <t>灵均智远中证500指数增强运作3号私募证券投资基金</t>
  </si>
  <si>
    <t>0899260137</t>
  </si>
  <si>
    <t>灵均智远中证500指数增强运作5号私募证券投资基金</t>
  </si>
  <si>
    <t>0899260121</t>
  </si>
  <si>
    <t>灵均智远中证500指数增强运作6号私募证券投资基金</t>
  </si>
  <si>
    <t>0899260185</t>
  </si>
  <si>
    <t>灵均智远中证500指数增强运作8号私募证券投资基金</t>
  </si>
  <si>
    <t>0899260186</t>
  </si>
  <si>
    <t>灵均智远中证500指数增强运作9号私募证券投资基金</t>
  </si>
  <si>
    <t>0899262173</t>
  </si>
  <si>
    <t>灵均君迎指数增强运作2号私募证券投资基金</t>
  </si>
  <si>
    <t>0899260978</t>
  </si>
  <si>
    <t>灵均君迎指数增强运作3号私募证券投资基金</t>
  </si>
  <si>
    <t>0899261467</t>
  </si>
  <si>
    <t>招证</t>
    <phoneticPr fontId="19" type="noConversion"/>
  </si>
  <si>
    <t>国君</t>
    <phoneticPr fontId="19" type="noConversion"/>
  </si>
  <si>
    <t>010420</t>
  </si>
  <si>
    <t>010420</t>
    <phoneticPr fontId="19" type="noConversion"/>
  </si>
  <si>
    <t>灵均君迎指数增强运作7号私募证券投资基金</t>
  </si>
  <si>
    <t>0899261559</t>
  </si>
  <si>
    <t>灵均君迎指数增强运作8号私募证券投资基金</t>
  </si>
  <si>
    <t>0899261475</t>
  </si>
  <si>
    <t>灵均君迎指数增强运作9号私募证券投资基金</t>
  </si>
  <si>
    <t>0899261152</t>
  </si>
  <si>
    <t>灵均恒久19号私募证券投资基金</t>
  </si>
  <si>
    <t>灵均投资－新壹心对冲54号私募证券投资基金</t>
  </si>
  <si>
    <t>0899249354</t>
  </si>
  <si>
    <t>灵均鑫享中性1号私募证券投资基金</t>
  </si>
  <si>
    <t>0899253898</t>
  </si>
  <si>
    <t>灵均－信灵量化中证500指增运作3号私募证券投资基金</t>
  </si>
  <si>
    <t>0899259260</t>
  </si>
  <si>
    <t>0899230661</t>
    <phoneticPr fontId="19" type="noConversion"/>
  </si>
  <si>
    <t>中金</t>
    <phoneticPr fontId="19" type="noConversion"/>
  </si>
  <si>
    <t>003443</t>
    <phoneticPr fontId="19" type="noConversion"/>
  </si>
  <si>
    <t>042900</t>
    <phoneticPr fontId="24" type="noConversion"/>
  </si>
  <si>
    <t>395131</t>
    <phoneticPr fontId="19" type="noConversion"/>
  </si>
  <si>
    <t>0899181493</t>
    <phoneticPr fontId="19" type="noConversion"/>
  </si>
  <si>
    <t>0899160393</t>
    <phoneticPr fontId="19" type="noConversion"/>
  </si>
  <si>
    <t>010809</t>
    <phoneticPr fontId="19" type="noConversion"/>
  </si>
  <si>
    <t>0899208617</t>
    <phoneticPr fontId="19" type="noConversion"/>
  </si>
  <si>
    <t>010809</t>
    <phoneticPr fontId="19" type="noConversion"/>
  </si>
  <si>
    <t>0899211540</t>
    <phoneticPr fontId="19" type="noConversion"/>
  </si>
  <si>
    <t>010809</t>
    <phoneticPr fontId="19" type="noConversion"/>
  </si>
  <si>
    <t>0899201869</t>
    <phoneticPr fontId="19" type="noConversion"/>
  </si>
  <si>
    <t>395131</t>
    <phoneticPr fontId="19" type="noConversion"/>
  </si>
  <si>
    <t>0899194709</t>
    <phoneticPr fontId="19" type="noConversion"/>
  </si>
  <si>
    <t>394167</t>
    <phoneticPr fontId="19" type="noConversion"/>
  </si>
  <si>
    <t>394167</t>
    <phoneticPr fontId="19" type="noConversion"/>
  </si>
  <si>
    <t>003138</t>
    <phoneticPr fontId="19" type="noConversion"/>
  </si>
  <si>
    <t>灵均灵选1号私募证券投资基金</t>
  </si>
  <si>
    <t>0899205885</t>
  </si>
  <si>
    <t>灵均君迎指数增强运作5号私募证券投资基金</t>
  </si>
  <si>
    <t>0899261275</t>
  </si>
  <si>
    <t>灵均恒智2号私募证券投资基金</t>
  </si>
  <si>
    <t>0899261554</t>
  </si>
  <si>
    <t>灵均量化进取23号私募证券投资基金</t>
  </si>
  <si>
    <t>0899249562</t>
  </si>
  <si>
    <t>灵均量化进取24号私募证券投资基金</t>
  </si>
  <si>
    <t>0899249529</t>
  </si>
  <si>
    <t>灵均智远中证500指数增强运作10号私募证券投资基金</t>
  </si>
  <si>
    <t>0899262276</t>
  </si>
  <si>
    <t>灵均量化选股领航1号私募证券投资基金</t>
  </si>
  <si>
    <t>0899264675</t>
  </si>
  <si>
    <t>华西</t>
    <phoneticPr fontId="19" type="noConversion"/>
  </si>
  <si>
    <t>0899201786</t>
    <phoneticPr fontId="19" type="noConversion"/>
  </si>
  <si>
    <t>004746</t>
    <phoneticPr fontId="19" type="noConversion"/>
  </si>
  <si>
    <t>灵均青云指数增强运作3号私募证券投资基金</t>
  </si>
  <si>
    <t>0899257008</t>
  </si>
  <si>
    <t>申万</t>
    <phoneticPr fontId="19" type="noConversion"/>
  </si>
  <si>
    <t>010374</t>
    <phoneticPr fontId="19" type="noConversion"/>
  </si>
  <si>
    <t>0899228423</t>
    <phoneticPr fontId="19" type="noConversion"/>
  </si>
  <si>
    <t>国君</t>
    <phoneticPr fontId="19" type="noConversion"/>
  </si>
  <si>
    <t>394398</t>
    <phoneticPr fontId="19" type="noConversion"/>
  </si>
  <si>
    <t>灵均安享中证500指数增强运作1号私募证券投资基金</t>
  </si>
  <si>
    <t>0899269385</t>
  </si>
  <si>
    <t>灵均量化进取25号私募证券投资基金</t>
  </si>
  <si>
    <t>0899249602</t>
  </si>
  <si>
    <t>灵均中泰量化30专享领航运作2号私募证券投资基金</t>
  </si>
  <si>
    <t>0899269025</t>
  </si>
  <si>
    <t>灵均中泰量化30专享领航运作3号私募证券投资基金</t>
  </si>
  <si>
    <t>0899268936</t>
  </si>
  <si>
    <t>灵均中泰量化30专享领航运作4号私募证券投资基金</t>
  </si>
  <si>
    <t>0899269019</t>
  </si>
  <si>
    <t>灵均中泰量化30专享领航运作5号私募证券投资基金</t>
  </si>
  <si>
    <t>0899269027</t>
  </si>
  <si>
    <t>灵均中泰量化30专享领航运作6号私募证券投资基金</t>
  </si>
  <si>
    <t>0899269125</t>
  </si>
  <si>
    <t>灵均中泰量化30专享领航运作7号私募证券投资基金</t>
  </si>
  <si>
    <t>0899268903</t>
  </si>
  <si>
    <t>灵均中泰量化30专享领航运作8号私募证券投资基金</t>
  </si>
  <si>
    <t>0899269124</t>
  </si>
  <si>
    <t>灵均中泰量化30专享领航运作1号私募证券投资基金</t>
  </si>
  <si>
    <t>0899268942</t>
  </si>
  <si>
    <t>安信</t>
    <phoneticPr fontId="19" type="noConversion"/>
  </si>
  <si>
    <t>248800</t>
    <phoneticPr fontId="19" type="noConversion"/>
  </si>
  <si>
    <t>394398</t>
    <phoneticPr fontId="19" type="noConversion"/>
  </si>
  <si>
    <t>灵均灵浦中证500指数增强3号私募证券投资基金</t>
  </si>
  <si>
    <t>0899257909</t>
  </si>
  <si>
    <t>中信</t>
    <phoneticPr fontId="19" type="noConversion"/>
  </si>
  <si>
    <t>000852</t>
    <phoneticPr fontId="19" type="noConversion"/>
  </si>
  <si>
    <t>291300</t>
    <phoneticPr fontId="19" type="noConversion"/>
  </si>
  <si>
    <t>291300</t>
    <phoneticPr fontId="19" type="noConversion"/>
  </si>
  <si>
    <t>291300</t>
    <phoneticPr fontId="19" type="noConversion"/>
  </si>
  <si>
    <t>008257</t>
    <phoneticPr fontId="19" type="noConversion"/>
  </si>
  <si>
    <t>003918</t>
    <phoneticPr fontId="19" type="noConversion"/>
  </si>
  <si>
    <t>安信</t>
    <phoneticPr fontId="19" type="noConversion"/>
  </si>
  <si>
    <t>安信</t>
    <phoneticPr fontId="19" type="noConversion"/>
  </si>
  <si>
    <t>国君</t>
    <phoneticPr fontId="19" type="noConversion"/>
  </si>
  <si>
    <t>国君</t>
    <phoneticPr fontId="19" type="noConversion"/>
  </si>
  <si>
    <t>平安</t>
    <phoneticPr fontId="19" type="noConversion"/>
  </si>
  <si>
    <t>007057</t>
    <phoneticPr fontId="19" type="noConversion"/>
  </si>
  <si>
    <t>灵均恒智3号私募证券投资基金</t>
  </si>
  <si>
    <t>0899261544</t>
  </si>
  <si>
    <t>灵均量臻量化选股领航运作1号私募证券投资基金</t>
  </si>
  <si>
    <t>0899273819</t>
  </si>
  <si>
    <t>灵均量化进取26号私募证券投资基金</t>
  </si>
  <si>
    <t>0899249635</t>
  </si>
  <si>
    <t>灵均东灵量化选股领航运作2号私募证券投资基金</t>
  </si>
  <si>
    <t>0899272544</t>
  </si>
  <si>
    <t>灵均量化进取27号私募证券投资基金</t>
  </si>
  <si>
    <t>0899249519</t>
  </si>
  <si>
    <t>灵均东灵量化选股领航运作3号私募证券投资基金</t>
  </si>
  <si>
    <t>0899272449</t>
  </si>
  <si>
    <t>灵均东灵量化选股领航运作4号私募证券投资基金</t>
  </si>
  <si>
    <t>0899272479</t>
  </si>
  <si>
    <t>灵均量臻量化选股领航运作2号私募证券投资基金</t>
  </si>
  <si>
    <t>0899273883</t>
  </si>
  <si>
    <t>灵均量臻量化选股领航运作3号私募证券投资基金</t>
  </si>
  <si>
    <t>0899273888</t>
  </si>
  <si>
    <t>灵均量臻量化选股领航运作5号私募证券投资基金</t>
  </si>
  <si>
    <t>0899273999</t>
  </si>
  <si>
    <t>信达</t>
    <phoneticPr fontId="19" type="noConversion"/>
  </si>
  <si>
    <t>东吴</t>
    <phoneticPr fontId="19" type="noConversion"/>
  </si>
  <si>
    <t>399733</t>
    <phoneticPr fontId="19" type="noConversion"/>
  </si>
  <si>
    <t>399733</t>
    <phoneticPr fontId="19" type="noConversion"/>
  </si>
  <si>
    <t>399733</t>
    <phoneticPr fontId="19" type="noConversion"/>
  </si>
  <si>
    <t>004432</t>
    <phoneticPr fontId="19" type="noConversion"/>
  </si>
  <si>
    <t>399890</t>
    <phoneticPr fontId="19" type="noConversion"/>
  </si>
  <si>
    <t>399890</t>
    <phoneticPr fontId="19" type="noConversion"/>
  </si>
  <si>
    <t>灵均湘灵量化进取运作1号私募证券投资基金</t>
  </si>
  <si>
    <t>0899273866</t>
  </si>
  <si>
    <t>灵均量化进取21号私募证券投资基金</t>
  </si>
  <si>
    <t>0899249542</t>
  </si>
  <si>
    <t>灵均东灵量化选股领航运作1号私募证券投资基金</t>
  </si>
  <si>
    <t>0899272499</t>
  </si>
  <si>
    <t>东吴</t>
    <phoneticPr fontId="19" type="noConversion"/>
  </si>
  <si>
    <t>394536</t>
    <phoneticPr fontId="19" type="noConversion"/>
  </si>
  <si>
    <t>兴业</t>
    <phoneticPr fontId="19" type="noConversion"/>
  </si>
  <si>
    <t>393328</t>
    <phoneticPr fontId="19" type="noConversion"/>
  </si>
  <si>
    <t>湘财</t>
    <phoneticPr fontId="19" type="noConversion"/>
  </si>
  <si>
    <t>灵均恒智4号私募证券投资基金</t>
  </si>
  <si>
    <t>0899261827</t>
  </si>
  <si>
    <t>291300</t>
    <phoneticPr fontId="19" type="noConversion"/>
  </si>
  <si>
    <t>010376</t>
    <phoneticPr fontId="19" type="noConversion"/>
  </si>
  <si>
    <t>291300</t>
    <phoneticPr fontId="19" type="noConversion"/>
  </si>
  <si>
    <t>291300</t>
    <phoneticPr fontId="19" type="noConversion"/>
  </si>
  <si>
    <t>灵均恒智5号私募证券投资基金</t>
  </si>
  <si>
    <t>0899280001</t>
  </si>
  <si>
    <t>灵均恒智6号私募证券投资基金</t>
  </si>
  <si>
    <t>0899279973</t>
  </si>
  <si>
    <t>灵均恒智7号私募证券投资基金</t>
  </si>
  <si>
    <t>0899280666</t>
  </si>
  <si>
    <t>灵均恒智8号私募证券投资基金</t>
  </si>
  <si>
    <t>0899280238</t>
  </si>
  <si>
    <t>灵均青云量化选股领航运作2号私募证券投资基金</t>
  </si>
  <si>
    <t>0899275078</t>
  </si>
  <si>
    <t>灵均臻享量化选股领航1号私募证券投资基金</t>
  </si>
  <si>
    <t>0899281666</t>
  </si>
  <si>
    <t>灵均量化多空多策略私募证券投资基金</t>
  </si>
  <si>
    <t>0899272174</t>
  </si>
  <si>
    <t>灵均量化进取28号私募证券投资基金</t>
  </si>
  <si>
    <t>0899249518</t>
  </si>
  <si>
    <t>灵均量化进取29号私募证券投资基金</t>
  </si>
  <si>
    <t>0899249483</t>
  </si>
  <si>
    <t>灵均幸福动能量化选股领航运作1号私募证券投资基金</t>
  </si>
  <si>
    <t>0899275337</t>
  </si>
  <si>
    <t>灵均中泰量化30专享领航运作9号私募证券投资基金</t>
  </si>
  <si>
    <t>0899277131</t>
  </si>
  <si>
    <t>灵均中泰量化30专享领航运作10号私募证券投资基金</t>
  </si>
  <si>
    <t>0899277287</t>
  </si>
  <si>
    <t>信淮灵均500指数增强1期私募证券投资基金</t>
  </si>
  <si>
    <t>0899244820</t>
  </si>
  <si>
    <t>申万</t>
    <phoneticPr fontId="19" type="noConversion"/>
  </si>
  <si>
    <t>上证</t>
    <phoneticPr fontId="19" type="noConversion"/>
  </si>
  <si>
    <t>226200</t>
    <phoneticPr fontId="19" type="noConversion"/>
  </si>
  <si>
    <t>003139</t>
    <phoneticPr fontId="19" type="noConversion"/>
  </si>
  <si>
    <t>003918</t>
    <phoneticPr fontId="19" type="noConversion"/>
  </si>
  <si>
    <t>灵均青云量化选股领航运作1号私募证券投资基金</t>
  </si>
  <si>
    <t>0899275325</t>
  </si>
  <si>
    <t>灵均投资-新壹心对冲58号私募证券投资基金</t>
  </si>
  <si>
    <t>0899254386</t>
  </si>
  <si>
    <t>灵均量化进取30号私募证券投资基金</t>
  </si>
  <si>
    <t>0899250218</t>
  </si>
  <si>
    <t>灵均量化进取31号私募证券投资基金</t>
  </si>
  <si>
    <t>0899286428</t>
  </si>
  <si>
    <t>灵均量化进取35号私募证券投资基金</t>
  </si>
  <si>
    <t>0899286898</t>
  </si>
  <si>
    <t>灵均量化进取36号私募证券投资基金</t>
  </si>
  <si>
    <t>0899286796</t>
  </si>
  <si>
    <t>灵均量化进取37号私募证券投资基金</t>
  </si>
  <si>
    <t>0899286911</t>
  </si>
  <si>
    <t>灵均恒投1号私募证券投资基金</t>
  </si>
  <si>
    <t>0899275076</t>
  </si>
  <si>
    <t>灵均量臻量化选股领航运作6号私募证券投资基金</t>
  </si>
  <si>
    <t>0899273826</t>
  </si>
  <si>
    <t>灵均恒投2号私募证券投资基金</t>
  </si>
  <si>
    <t>0899284193</t>
  </si>
  <si>
    <t>灵均量臻量化选股领航运作7号私募证券投资基金</t>
  </si>
  <si>
    <t>0899273983</t>
  </si>
  <si>
    <t>灵均致臻指数增强运作12号私募证券投资基金</t>
  </si>
  <si>
    <t>0899263002</t>
  </si>
  <si>
    <t>灵均致臻指数增强运作13号私募证券投资基金</t>
  </si>
  <si>
    <t>0899263301</t>
  </si>
  <si>
    <t>灵均中泰量化30专享领航运作11号私募证券投资基金</t>
  </si>
  <si>
    <t>0899283478</t>
  </si>
  <si>
    <t>灵均中泰量化30专享领航运作12号私募证券投资基金</t>
  </si>
  <si>
    <t>0899283464</t>
  </si>
  <si>
    <t>灵均中泰量化30专享领航运作13号私募证券投资基金</t>
  </si>
  <si>
    <t>0899283669</t>
  </si>
  <si>
    <t>灵均中泰量化30专享领航运作14号私募证券投资基金</t>
  </si>
  <si>
    <t>0899283461</t>
  </si>
  <si>
    <t>灵均恒投3号私募证券投资基金</t>
  </si>
  <si>
    <t>0899284230</t>
  </si>
  <si>
    <t>灵均中泰量化30专享领航运作15号私募证券投资基金</t>
  </si>
  <si>
    <t>0899283721</t>
  </si>
  <si>
    <t>灵均恒投4号私募证券投资基金</t>
  </si>
  <si>
    <t>0899284177</t>
  </si>
  <si>
    <t>灵均中泰量化30专享领航运作16号私募证券投资基金</t>
  </si>
  <si>
    <t>0899283716</t>
  </si>
  <si>
    <t>灵均恒投5号私募证券投资基金</t>
  </si>
  <si>
    <t>0899284200</t>
  </si>
  <si>
    <t>灵均恒心5号私募证券投资基金</t>
  </si>
  <si>
    <t>0899285146</t>
  </si>
  <si>
    <t>灵均恒智9号私募证券投资基金</t>
  </si>
  <si>
    <t>0899282989</t>
  </si>
  <si>
    <t>灵均恒智10号私募证券投资基金</t>
  </si>
  <si>
    <t>0899282958</t>
  </si>
  <si>
    <t>灵均恒心6号私募证券投资基金</t>
  </si>
  <si>
    <t>0899285018</t>
  </si>
  <si>
    <t>灵均恒智11号私募证券投资基金</t>
  </si>
  <si>
    <t>0899282986</t>
  </si>
  <si>
    <t>灵均恒智12号私募证券投资基金</t>
  </si>
  <si>
    <t>0899282755</t>
  </si>
  <si>
    <t>灵均投资-新壹心对冲59号私募证券投资基金</t>
  </si>
  <si>
    <t>0899254554</t>
  </si>
  <si>
    <t>灵均投资-新壹心对冲60号私募证券投资基金</t>
  </si>
  <si>
    <t>0899254836</t>
  </si>
  <si>
    <t>灵均创享量化选股领航运作1号私募证券投资基金</t>
  </si>
  <si>
    <t>0899280066</t>
  </si>
  <si>
    <t>灵均量化选股领航2号私募证券投资基金</t>
  </si>
  <si>
    <t>0899279551</t>
  </si>
  <si>
    <t>一创</t>
    <phoneticPr fontId="19" type="noConversion"/>
  </si>
  <si>
    <t>397178</t>
    <phoneticPr fontId="19" type="noConversion"/>
  </si>
  <si>
    <t>灵均灵浦中证500指数增强4号私募证券投资基金</t>
  </si>
  <si>
    <t>0899257905</t>
  </si>
  <si>
    <t>009649</t>
    <phoneticPr fontId="19" type="noConversion"/>
  </si>
  <si>
    <t>009649</t>
    <phoneticPr fontId="19" type="noConversion"/>
  </si>
  <si>
    <t>009649</t>
    <phoneticPr fontId="19" type="noConversion"/>
  </si>
  <si>
    <t>009649</t>
    <phoneticPr fontId="19" type="noConversion"/>
  </si>
  <si>
    <t>灵均积玉量化选股领航运作2号私募证券投资基金</t>
  </si>
  <si>
    <t>0899287082</t>
  </si>
  <si>
    <t>灵均中泰量化30专享领航运作19号私募证券投资基金</t>
  </si>
  <si>
    <t>0899290137</t>
  </si>
  <si>
    <t>灵均积玉量化选股领航运作3号私募证券投资基金</t>
  </si>
  <si>
    <t>0899287474</t>
  </si>
  <si>
    <t>灵均积玉量化选股领航运作4号私募证券投资基金</t>
  </si>
  <si>
    <t>0899287078</t>
  </si>
  <si>
    <t>灵均中泰量化30专享领航运作18号私募证券投资基金</t>
  </si>
  <si>
    <t>0899289932</t>
  </si>
  <si>
    <t>灵均量化进取32号私募证券投资基金</t>
  </si>
  <si>
    <t>0899286673</t>
  </si>
  <si>
    <t>灵均中泰量化30专享领航运作17号私募证券投资基金</t>
  </si>
  <si>
    <t>0899290069</t>
  </si>
  <si>
    <t>灵均量化进取33号私募证券投资基金</t>
  </si>
  <si>
    <t>0899286437</t>
  </si>
  <si>
    <t>灵均量化进取34号私募证券投资基金</t>
  </si>
  <si>
    <t>0899286893</t>
  </si>
  <si>
    <t>灵均幸福动能量化选股领航运作2号私募证券投资基金</t>
  </si>
  <si>
    <t>0899286326</t>
  </si>
  <si>
    <t>灵均量化进取38号私募证券投资基金</t>
  </si>
  <si>
    <t>0899286926</t>
  </si>
  <si>
    <t>灵均投资－新壹心对冲78号私募证券投资基金</t>
  </si>
  <si>
    <t>0899291747</t>
  </si>
  <si>
    <t>灵均量化进取39号私募证券投资基金</t>
  </si>
  <si>
    <t>0899286924</t>
  </si>
  <si>
    <t>灵均投资－新壹心对冲77号私募证券投资基金</t>
  </si>
  <si>
    <t>0899291950</t>
  </si>
  <si>
    <t>灵均量化进取40号私募证券投资基金</t>
  </si>
  <si>
    <t>0899286919</t>
  </si>
  <si>
    <t>灵均投资－新壹心对冲76号私募证券投资基金</t>
  </si>
  <si>
    <t>0899257998</t>
  </si>
  <si>
    <t>灵均量化进取41号私募证券投资基金</t>
  </si>
  <si>
    <t>0899290278</t>
  </si>
  <si>
    <t>灵均量化进取42号私募证券投资基金</t>
  </si>
  <si>
    <t>0899289993</t>
  </si>
  <si>
    <t>灵均投资－新壹心对冲75号私募证券投资基金</t>
  </si>
  <si>
    <t>0899257615</t>
  </si>
  <si>
    <t>灵均湘灵量化进取运作2号私募证券投资基金</t>
  </si>
  <si>
    <t>0899273749</t>
  </si>
  <si>
    <t>灵均臻享量化选股领航2号私募证券投资基金</t>
  </si>
  <si>
    <t>0899291620</t>
  </si>
  <si>
    <t>灵均量化进取43号私募证券投资基金</t>
  </si>
  <si>
    <t>0899289998</t>
  </si>
  <si>
    <t>灵均量化进取45号私募证券投资基金</t>
  </si>
  <si>
    <t>0899289983</t>
  </si>
  <si>
    <t>灵均投资－新壹心对冲82号私募证券投资基金</t>
  </si>
  <si>
    <t>0899296637</t>
  </si>
  <si>
    <t>灵均投资－新壹心对冲83号私募证券投资基金</t>
  </si>
  <si>
    <t>0899298131</t>
  </si>
  <si>
    <t>灵均投资－新壹心对冲84号私募证券投资基金</t>
  </si>
  <si>
    <t>0899297593</t>
  </si>
  <si>
    <t>灵均智远量化选股领航私募证券投资基金</t>
  </si>
  <si>
    <t>0899295262</t>
  </si>
  <si>
    <t>灵均灵浦中证500指数增强9号私募证券投资基金</t>
  </si>
  <si>
    <t>0899294473</t>
  </si>
  <si>
    <t>灵均灵浦中证500指数增强10号私募证券投资基金</t>
  </si>
  <si>
    <t>0899297785</t>
  </si>
  <si>
    <t>灵均恒智13号私募证券投资基金</t>
  </si>
  <si>
    <t>0899287666</t>
  </si>
  <si>
    <t>灵均恒智14号私募证券投资基金</t>
  </si>
  <si>
    <t>0899287669</t>
  </si>
  <si>
    <t>灵均恒智15号私募证券投资基金</t>
  </si>
  <si>
    <t>0899287460</t>
  </si>
  <si>
    <t>灵均进取9号私募证券投资基金</t>
  </si>
  <si>
    <t>0899253969</t>
  </si>
  <si>
    <t>方正</t>
    <phoneticPr fontId="19" type="noConversion"/>
  </si>
  <si>
    <t>002893</t>
    <phoneticPr fontId="19" type="noConversion"/>
  </si>
  <si>
    <t>灵均中泰量化30专享领航运作20号私募证券投资基金</t>
  </si>
  <si>
    <t>0899290048</t>
  </si>
  <si>
    <t>灵均恒投7号私募证券投资基金</t>
  </si>
  <si>
    <t>灵均恒智16号私募证券投资基金</t>
  </si>
  <si>
    <t>灵均恒智17号私募证券投资基金</t>
  </si>
  <si>
    <t>灵均恒智18号私募证券投资基金</t>
  </si>
  <si>
    <t>灵均量化进取44号私募证券投资基金</t>
  </si>
  <si>
    <t>灵均量化进取46号私募证券投资基金</t>
  </si>
  <si>
    <t>灵均量臻量化选股领航运作19号私募证券投资基金</t>
  </si>
  <si>
    <t>灵均灵浦中证500指数增强6号私募证券投资基金</t>
  </si>
  <si>
    <t>灵均灵浦中证500指数增强7号私募证券投资基金</t>
  </si>
  <si>
    <t>灵均灵浦中证500指数增强8号私募证券投资基金</t>
  </si>
  <si>
    <t>灵均投资－新壹心对冲79号私募证券投资基金</t>
  </si>
  <si>
    <t>灵均投资－新壹心对冲80号私募证券投资基金</t>
  </si>
  <si>
    <t>灵均投资－新壹心对冲81号私募证券投资基金</t>
  </si>
  <si>
    <t>灵均信芳中证500指数增强G期私募证券投资基金</t>
  </si>
  <si>
    <t>灵均信芳中证500指数增强H期私募证券投资基金</t>
  </si>
  <si>
    <t>0899288902</t>
  </si>
  <si>
    <t>0899287679</t>
  </si>
  <si>
    <t>0899287211</t>
  </si>
  <si>
    <t>0899287207</t>
  </si>
  <si>
    <t>0899289916</t>
  </si>
  <si>
    <t>0899289913</t>
  </si>
  <si>
    <t>0899293270</t>
  </si>
  <si>
    <t>0899291587</t>
  </si>
  <si>
    <t>0899291691</t>
  </si>
  <si>
    <t>0899291412</t>
  </si>
  <si>
    <t>0899291742</t>
  </si>
  <si>
    <t>0899291937</t>
  </si>
  <si>
    <t>0899295852</t>
  </si>
  <si>
    <t>0899251882</t>
  </si>
  <si>
    <t>0899252032</t>
  </si>
  <si>
    <t>灵均积玉量化选股领航运作1号私募证券投资基金</t>
  </si>
  <si>
    <t>0899287081</t>
  </si>
  <si>
    <t>395512</t>
    <phoneticPr fontId="19" type="noConversion"/>
  </si>
  <si>
    <t>398382</t>
    <phoneticPr fontId="19" type="noConversion"/>
  </si>
  <si>
    <t>灵均量化选股领航4号私募证券投资基金</t>
  </si>
  <si>
    <t>0899291929</t>
  </si>
  <si>
    <t>灵均恒君8号私募证券投资基金</t>
  </si>
  <si>
    <t>0899291083</t>
  </si>
  <si>
    <t>灵均量臻量化选股领航运作8号私募证券投资基金</t>
  </si>
  <si>
    <t>0899290233</t>
  </si>
  <si>
    <t>灵均量臻量化选股领航运作9号私募证券投资基金</t>
  </si>
  <si>
    <t>0899290933</t>
  </si>
  <si>
    <t>灵均量臻量化选股领航运作10号私募证券投资基金</t>
  </si>
  <si>
    <t>0899290080</t>
  </si>
  <si>
    <t>灵均量臻量化选股领航运作20号私募证券投资基金</t>
  </si>
  <si>
    <t>0899293370</t>
  </si>
  <si>
    <t>灵均恒智19号私募证券投资基金</t>
  </si>
  <si>
    <t>0899287523</t>
  </si>
  <si>
    <t>灵均进取10号私募证券投资基金</t>
  </si>
  <si>
    <t>0899254028</t>
  </si>
  <si>
    <t>灵均量化进取65号私募证券投资基金</t>
  </si>
  <si>
    <t>0899298413</t>
  </si>
  <si>
    <t>灵均量化进取66号私募证券投资基金</t>
  </si>
  <si>
    <t>0899298329</t>
  </si>
  <si>
    <t>灵均量化进取67号私募证券投资基金</t>
  </si>
  <si>
    <t>0899298326</t>
  </si>
  <si>
    <t>灵均量化进取68号私募证券投资基金</t>
  </si>
  <si>
    <t>0899297791</t>
  </si>
  <si>
    <t>灵均量臻量化选股领航运作15号私募证券投资基金</t>
  </si>
  <si>
    <t>0899290082</t>
  </si>
  <si>
    <t>灵均量臻量化选股领航运作16号私募证券投资基金</t>
  </si>
  <si>
    <t>0899290092</t>
  </si>
  <si>
    <t>灵均量臻量化选股领航运作17号私募证券投资基金</t>
  </si>
  <si>
    <t>0899290004</t>
  </si>
  <si>
    <t>灵均量臻量化选股领航运作18号私募证券投资基金</t>
  </si>
  <si>
    <t>0899290142</t>
  </si>
  <si>
    <t>灵均恒君1号私募证券投资基金</t>
  </si>
  <si>
    <t>0899291150</t>
  </si>
  <si>
    <t>灵均恒君5号私募证券投资基金</t>
  </si>
  <si>
    <t>0899291055</t>
  </si>
  <si>
    <t>灵均恒君7号私募证券投资基金</t>
  </si>
  <si>
    <t>0899291081</t>
  </si>
  <si>
    <t>灵均金选量化选股领航优选1号私募证券投资基金</t>
  </si>
  <si>
    <t>0899299155</t>
  </si>
  <si>
    <t>灵均中证500指数增强6号私募证券投资基金</t>
  </si>
  <si>
    <t>0899275141</t>
  </si>
  <si>
    <t>灵均量化选股领航运作1号私募证券投资基金</t>
  </si>
  <si>
    <t>0899300430</t>
  </si>
  <si>
    <t>灵均量化选股领航运作2号私募证券投资基金</t>
  </si>
  <si>
    <t>0899300464</t>
  </si>
  <si>
    <t>灵均东灵量化选股领航运作5号私募证券投资基金</t>
  </si>
  <si>
    <t>0899288960</t>
  </si>
  <si>
    <t>灵均东灵量化选股领航运作6号私募证券投资基金</t>
  </si>
  <si>
    <t>0899289019</t>
  </si>
  <si>
    <t>灵均东灵量化选股领航运作7号私募证券投资基金</t>
  </si>
  <si>
    <t>0899295187</t>
  </si>
  <si>
    <t>灵均东灵量化选股领航运作8号私募证券投资基金</t>
  </si>
  <si>
    <t>0899295724</t>
  </si>
  <si>
    <t>灵均量化选股领航运作4号私募证券投资基金</t>
  </si>
  <si>
    <t>0899300509</t>
  </si>
  <si>
    <t>灵均量化选股领航运作6号私募证券投资基金</t>
  </si>
  <si>
    <t>0899300868</t>
  </si>
  <si>
    <t>灵均量化选股领航运作8号私募证券投资基金</t>
  </si>
  <si>
    <t>0899300911</t>
  </si>
  <si>
    <t>灵均量化选股领航运作10号私募证券投资基金</t>
  </si>
  <si>
    <t>0899300488</t>
  </si>
  <si>
    <t>灵均量化选股领航运作12号私募证券投资基金</t>
  </si>
  <si>
    <t>0899301778</t>
  </si>
  <si>
    <t>灵均量化选股领航运作14号私募证券投资基金</t>
  </si>
  <si>
    <t>0899301519</t>
  </si>
  <si>
    <t>394120</t>
    <phoneticPr fontId="19" type="noConversion"/>
  </si>
  <si>
    <t>灵均恒君3号私募证券投资基金</t>
  </si>
  <si>
    <t>0899291056</t>
  </si>
  <si>
    <t>011167</t>
    <phoneticPr fontId="19" type="noConversion"/>
  </si>
  <si>
    <t>灵均兴灵量化选股领航1号私募证券投资基金</t>
  </si>
  <si>
    <t>0899299126</t>
  </si>
  <si>
    <t>灵均浙享量化选股领航私募证券投资基金</t>
  </si>
  <si>
    <t>0899300493</t>
  </si>
  <si>
    <t>灵均浙享量化选股领航运作1号私募证券投资基金</t>
  </si>
  <si>
    <t>0899300440</t>
  </si>
  <si>
    <t>灵均灵浦中证500指数增强5号私募证券投资基金</t>
  </si>
  <si>
    <t>0899257953</t>
  </si>
  <si>
    <t>灵均投资-新壹心对冲55号私募证券投资基金</t>
  </si>
  <si>
    <t>0899249592</t>
  </si>
  <si>
    <t>灵均恒投6号私募证券投资基金</t>
  </si>
  <si>
    <t>0899288662</t>
  </si>
  <si>
    <t>浙商</t>
    <phoneticPr fontId="19" type="noConversion"/>
  </si>
  <si>
    <t>008524</t>
    <phoneticPr fontId="19" type="noConversion"/>
  </si>
  <si>
    <t>365400</t>
    <phoneticPr fontId="19" type="noConversion"/>
  </si>
  <si>
    <t>灵均恒君6号私募证券投资基金</t>
  </si>
  <si>
    <t>0899291053</t>
  </si>
  <si>
    <t>010374</t>
    <phoneticPr fontId="19" type="noConversion"/>
  </si>
  <si>
    <t>010375</t>
    <phoneticPr fontId="19" type="noConversion"/>
  </si>
  <si>
    <t>灵均创黔量化选股领航运作1号私募证券投资基金</t>
  </si>
  <si>
    <t>0899293468</t>
  </si>
  <si>
    <t>灵均创黔量化选股领航运作2号私募证券投资基金</t>
  </si>
  <si>
    <t>0899294443</t>
  </si>
  <si>
    <t>灵均恒君9号私募证券投资基金</t>
  </si>
  <si>
    <t>0899293721</t>
  </si>
  <si>
    <t>灵均量化进取47号私募证券投资基金</t>
  </si>
  <si>
    <t>0899289981</t>
  </si>
  <si>
    <t>灵均量化进取48号私募证券投资基金</t>
  </si>
  <si>
    <t>0899290224</t>
  </si>
  <si>
    <t>灵均量化进取49号私募证券投资基金</t>
  </si>
  <si>
    <t>0899290000</t>
  </si>
  <si>
    <t>灵均量化进取50号私募证券投资基金</t>
  </si>
  <si>
    <t>0899289996</t>
  </si>
  <si>
    <t>灵均量化进取51号私募证券投资基金</t>
  </si>
  <si>
    <t>0899291847</t>
  </si>
  <si>
    <t>灵均量化进取52号私募证券投资基金</t>
  </si>
  <si>
    <t>0899292006</t>
  </si>
  <si>
    <t>灵均量化进取54号私募证券投资基金</t>
  </si>
  <si>
    <t>0899292068</t>
  </si>
  <si>
    <t>灵均量化进取63号私募证券投资基金</t>
  </si>
  <si>
    <t>0899298323</t>
  </si>
  <si>
    <t>灵均量化进取64号私募证券投资基金</t>
  </si>
  <si>
    <t>0899298312</t>
  </si>
  <si>
    <t>灵均量臻量化选股领航运作11号私募证券投资基金</t>
  </si>
  <si>
    <t>0899290002</t>
  </si>
  <si>
    <t>灵均量臻量化选股领航运作12号私募证券投资基金</t>
  </si>
  <si>
    <t>0899290134</t>
  </si>
  <si>
    <t>灵均量臻量化选股领航运作13号私募证券投资基金</t>
  </si>
  <si>
    <t>0899290703</t>
  </si>
  <si>
    <t>灵均青云量化选股领航运作3号私募证券投资基金</t>
  </si>
  <si>
    <t>0899275081</t>
  </si>
  <si>
    <t>灵均量化进取55号私募证券投资基金</t>
  </si>
  <si>
    <t>0899292003</t>
  </si>
  <si>
    <t>灵均量化进取56号私募证券投资基金</t>
  </si>
  <si>
    <t>0899292169</t>
  </si>
  <si>
    <t>灵均量化进取57号私募证券投资基金</t>
  </si>
  <si>
    <t>0899291841</t>
  </si>
  <si>
    <t>灵均量化进取58号私募证券投资基金</t>
  </si>
  <si>
    <t>0899292155</t>
  </si>
  <si>
    <t>灵均量化进取59号私募证券投资基金</t>
  </si>
  <si>
    <t>0899292160</t>
  </si>
  <si>
    <t>灵均量化进取60号私募证券投资基金</t>
  </si>
  <si>
    <t>0899292200</t>
  </si>
  <si>
    <t>灵均量化进取61号私募证券投资基金</t>
  </si>
  <si>
    <t>0899298395</t>
  </si>
  <si>
    <t>灵均量化进取62号私募证券投资基金</t>
  </si>
  <si>
    <t>0899298398</t>
  </si>
  <si>
    <t>华创</t>
    <phoneticPr fontId="19" type="noConversion"/>
  </si>
  <si>
    <t>009731</t>
    <phoneticPr fontId="19" type="noConversion"/>
  </si>
  <si>
    <t>394536</t>
    <phoneticPr fontId="19" type="noConversion"/>
  </si>
  <si>
    <t>灵均均正量化选股领航运作1号私募证券投资基金</t>
  </si>
  <si>
    <t>0899297058</t>
  </si>
  <si>
    <t>灵均均正量化选股领航运作2号私募证券投资基金</t>
  </si>
  <si>
    <t>0899296730</t>
  </si>
  <si>
    <t>灵均均正量化选股领航运作4号私募证券投资基金</t>
  </si>
  <si>
    <t>0899299723</t>
  </si>
  <si>
    <t>灵均量化进取69号私募证券投资基金</t>
  </si>
  <si>
    <t>0899297800</t>
  </si>
  <si>
    <t>灵均量化进取70号私募证券投资基金</t>
  </si>
  <si>
    <t>0899297750</t>
  </si>
  <si>
    <t>灵均量臻量化选股领航运作21号私募证券投资基金</t>
  </si>
  <si>
    <t>0899293287</t>
  </si>
  <si>
    <t>灵均量臻量化选股领航运作22号私募证券投资基金</t>
  </si>
  <si>
    <t>0899293470</t>
  </si>
  <si>
    <t>灵均量臻量化选股领航运作23号私募证券投资基金</t>
  </si>
  <si>
    <t>0899293367</t>
  </si>
  <si>
    <t>灵均量臻量化选股领航运作25号私募证券投资基金</t>
  </si>
  <si>
    <t>0899293431</t>
  </si>
  <si>
    <t>灵均量臻量化选股领航运作26号私募证券投资基金</t>
  </si>
  <si>
    <t>0899293446</t>
  </si>
  <si>
    <t>灵均光耀量化选股领航私募证券投资基金</t>
  </si>
  <si>
    <t>0899305011</t>
  </si>
  <si>
    <t>灵均光耀量化选股领航运作1号私募证券投资基金</t>
  </si>
  <si>
    <t>0899303460</t>
  </si>
  <si>
    <t>灵均进取11号私募证券投资基金</t>
  </si>
  <si>
    <t>0899253978</t>
  </si>
  <si>
    <t>灵均进取12号私募证券投资基金</t>
  </si>
  <si>
    <t>0899253993</t>
  </si>
  <si>
    <t>灵均进取15号私募证券投资基金</t>
  </si>
  <si>
    <t>0899255492</t>
  </si>
  <si>
    <t>灵均量化选股领航运作3号私募证券投资基金</t>
  </si>
  <si>
    <t>0899305941</t>
  </si>
  <si>
    <t>灵均量化选股领航运作5号私募证券投资基金</t>
  </si>
  <si>
    <t>0899305931</t>
  </si>
  <si>
    <t>灵均量化选股领航运作18号私募证券投资基金</t>
  </si>
  <si>
    <t>0899301689</t>
  </si>
  <si>
    <t>灵均灵浦中证500指数增强11号私募证券投资基金</t>
  </si>
  <si>
    <t>0899297975</t>
  </si>
  <si>
    <t>灵均量化选股领航运作19号私募证券投资基金</t>
  </si>
  <si>
    <t>0899301548</t>
  </si>
  <si>
    <t>灵均量化选股领航运作23号私募证券投资基金</t>
  </si>
  <si>
    <t>0899301722</t>
  </si>
  <si>
    <t>灵均量化选股领航运作24号私募证券投资基金</t>
  </si>
  <si>
    <t>0899301265</t>
  </si>
  <si>
    <t>灵均量化选股领航运作25号私募证券投资基金</t>
  </si>
  <si>
    <t>0899301307</t>
  </si>
  <si>
    <t>灵均青云量化选股领航运作8号私募证券投资基金</t>
  </si>
  <si>
    <t>0899298602</t>
  </si>
  <si>
    <t>灵均投资－新壹心对冲57号私募证券投资基金</t>
  </si>
  <si>
    <t>0899254421</t>
  </si>
  <si>
    <t>灵均浙享量化选股领航运作2号私募证券投资基金</t>
  </si>
  <si>
    <t>0899304439</t>
  </si>
  <si>
    <t>灵均浙享量化选股领航运作3号私募证券投资基金</t>
  </si>
  <si>
    <t>0899305347</t>
  </si>
  <si>
    <t>光大</t>
    <phoneticPr fontId="19" type="noConversion"/>
  </si>
  <si>
    <t>000174</t>
    <phoneticPr fontId="19" type="noConversion"/>
  </si>
  <si>
    <t>008898</t>
    <phoneticPr fontId="19" type="noConversion"/>
  </si>
  <si>
    <t>东财</t>
    <phoneticPr fontId="19" type="noConversion"/>
  </si>
  <si>
    <t>007924</t>
    <phoneticPr fontId="19" type="noConversion"/>
  </si>
  <si>
    <t>灵均青云量化选股领航运作5号私募证券投资基金</t>
  </si>
  <si>
    <t>0899275306</t>
  </si>
  <si>
    <t>灵均青云量化选股领航运作6号私募证券投资基金</t>
  </si>
  <si>
    <t>0899298321</t>
  </si>
  <si>
    <t>灵均青云量化选股领航运作7号私募证券投资基金</t>
  </si>
  <si>
    <t>0899298008</t>
  </si>
  <si>
    <t>灵均量化选股领航运作30号私募证券投资基金</t>
  </si>
  <si>
    <t>0899301489</t>
  </si>
  <si>
    <t>010420</t>
    <phoneticPr fontId="19" type="noConversion"/>
  </si>
  <si>
    <t>灵均均正量化选股领航运作3号私募证券投资基金</t>
  </si>
  <si>
    <t>0899299323</t>
  </si>
  <si>
    <t>灵均投资－新壹心对冲85号私募证券投资基金</t>
  </si>
  <si>
    <t>0899299611</t>
  </si>
  <si>
    <t>002893</t>
    <phoneticPr fontId="19" type="noConversion"/>
  </si>
  <si>
    <t>灵均灵广量化选股领航私募证券投资基金</t>
  </si>
  <si>
    <t>0899308543</t>
  </si>
  <si>
    <t>灵均灵广量化选股领航运作1号私募证券投资基金</t>
  </si>
  <si>
    <t>0899309580</t>
  </si>
  <si>
    <t>灵均灵通量化选股领航运作1号私募证券投资基金</t>
  </si>
  <si>
    <t>0899311868</t>
  </si>
  <si>
    <t>灵均领航1号私募证券投资基金</t>
  </si>
  <si>
    <t>0899309873</t>
  </si>
  <si>
    <t>灵均领航2号私募证券投资基金</t>
  </si>
  <si>
    <t>0899308939</t>
  </si>
  <si>
    <t>灵均领航3号私募证券投资基金</t>
  </si>
  <si>
    <t>0899309292</t>
  </si>
  <si>
    <t>灵均领航4号私募证券投资基金</t>
  </si>
  <si>
    <t>0899309874</t>
  </si>
  <si>
    <t>灵均领航5号私募证券投资基金</t>
  </si>
  <si>
    <t>0899309567</t>
  </si>
  <si>
    <t>灵均领航6号私募证券投资基金</t>
  </si>
  <si>
    <t>0899309877</t>
  </si>
  <si>
    <t>灵均领航7号私募证券投资基金</t>
  </si>
  <si>
    <t>0899309883</t>
  </si>
  <si>
    <t>灵均领航8号私募证券投资基金</t>
  </si>
  <si>
    <t>0899308944</t>
  </si>
  <si>
    <t>灵均浙享量化选股领航运作5号私募证券投资基金</t>
  </si>
  <si>
    <t>0899308795</t>
  </si>
  <si>
    <t>010167</t>
    <phoneticPr fontId="19" type="noConversion"/>
  </si>
  <si>
    <t>财通</t>
    <phoneticPr fontId="19" type="noConversion"/>
  </si>
  <si>
    <t>008257</t>
    <phoneticPr fontId="19" type="noConversion"/>
  </si>
  <si>
    <t>灵均投资－新壹心对冲86号私募证券投资基金</t>
  </si>
  <si>
    <t>0899300747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</si>
</sst>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黑体"/>
      <family val="3"/>
      <charset val="134"/>
    </font>
    <font>
      <b/>
      <sz val="11"/>
      <color theme="1"/>
      <name val="华文楷体"/>
      <family val="3"/>
      <charset val="134"/>
    </font>
    <font>
      <b/>
      <sz val="11"/>
      <color rgb="FFFF0000"/>
      <name val="华文楷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333333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宋体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9">
    <xf numFmtId="0" fontId="0" fillId="0" borderId="0" xfId="0"/>
    <xf numFmtId="0" fontId="0" fillId="2" borderId="0" xfId="0" applyFill="1"/>
    <xf numFmtId="49" fontId="2" fillId="0" borderId="0" xfId="0" applyNumberFormat="1" applyFont="1"/>
    <xf numFmtId="0" fontId="2" fillId="0" borderId="0" xfId="0" applyFont="1"/>
    <xf numFmtId="14" fontId="2" fillId="2" borderId="0" xfId="0" applyNumberFormat="1" applyFont="1" applyFill="1"/>
    <xf numFmtId="14" fontId="2" fillId="0" borderId="0" xfId="0" applyNumberFormat="1" applyFont="1"/>
    <xf numFmtId="0" fontId="6" fillId="0" borderId="0" xfId="0" applyFont="1"/>
    <xf numFmtId="0" fontId="7" fillId="0" borderId="0" xfId="1"/>
    <xf numFmtId="0" fontId="0" fillId="0" borderId="0" xfId="0" applyAlignment="1">
      <alignment horizontal="right"/>
    </xf>
    <xf numFmtId="0" fontId="3" fillId="2" borderId="0" xfId="0" applyFont="1" applyFill="1"/>
    <xf numFmtId="14" fontId="8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0" fontId="9" fillId="2" borderId="0" xfId="0" applyFont="1" applyFill="1"/>
    <xf numFmtId="0" fontId="10" fillId="0" borderId="0" xfId="0" applyFont="1"/>
    <xf numFmtId="0" fontId="11" fillId="0" borderId="0" xfId="0" applyFont="1" applyBorder="1"/>
    <xf numFmtId="0" fontId="12" fillId="0" borderId="0" xfId="0" applyFont="1" applyBorder="1"/>
    <xf numFmtId="58" fontId="12" fillId="0" borderId="0" xfId="0" applyNumberFormat="1" applyFont="1" applyBorder="1"/>
    <xf numFmtId="0" fontId="13" fillId="3" borderId="0" xfId="0" applyFont="1" applyFill="1" applyBorder="1"/>
    <xf numFmtId="0" fontId="12" fillId="4" borderId="0" xfId="0" applyFont="1" applyFill="1" applyBorder="1"/>
    <xf numFmtId="0" fontId="2" fillId="0" borderId="0" xfId="0" applyFont="1" applyBorder="1"/>
    <xf numFmtId="58" fontId="2" fillId="0" borderId="0" xfId="0" applyNumberFormat="1" applyFont="1" applyBorder="1"/>
    <xf numFmtId="0" fontId="11" fillId="0" borderId="0" xfId="0" applyFont="1" applyFill="1" applyBorder="1"/>
    <xf numFmtId="14" fontId="14" fillId="2" borderId="0" xfId="0" applyNumberFormat="1" applyFont="1" applyFill="1"/>
    <xf numFmtId="0" fontId="8" fillId="2" borderId="0" xfId="0" applyFont="1" applyFill="1"/>
    <xf numFmtId="0" fontId="15" fillId="2" borderId="0" xfId="0" applyFont="1" applyFill="1"/>
    <xf numFmtId="0" fontId="14" fillId="2" borderId="0" xfId="0" applyFont="1" applyFill="1"/>
    <xf numFmtId="0" fontId="0" fillId="2" borderId="0" xfId="0" applyFont="1" applyFill="1"/>
    <xf numFmtId="0" fontId="16" fillId="2" borderId="0" xfId="0" applyFont="1" applyFill="1"/>
    <xf numFmtId="49" fontId="16" fillId="2" borderId="0" xfId="0" applyNumberFormat="1" applyFont="1" applyFill="1"/>
    <xf numFmtId="0" fontId="6" fillId="0" borderId="0" xfId="0" applyNumberFormat="1" applyFont="1"/>
    <xf numFmtId="0" fontId="0" fillId="0" borderId="0" xfId="0" applyNumberFormat="1"/>
    <xf numFmtId="0" fontId="2" fillId="0" borderId="0" xfId="0" applyFont="1" applyFill="1"/>
    <xf numFmtId="0" fontId="0" fillId="0" borderId="0" xfId="0" applyFill="1"/>
    <xf numFmtId="0" fontId="10" fillId="2" borderId="0" xfId="0" applyFont="1" applyFill="1"/>
    <xf numFmtId="0" fontId="17" fillId="0" borderId="0" xfId="0" applyFont="1"/>
    <xf numFmtId="10" fontId="0" fillId="0" borderId="0" xfId="0" applyNumberFormat="1"/>
    <xf numFmtId="0" fontId="0" fillId="5" borderId="0" xfId="0" applyFill="1"/>
    <xf numFmtId="0" fontId="3" fillId="0" borderId="0" xfId="0" applyFont="1"/>
    <xf numFmtId="0" fontId="15" fillId="0" borderId="0" xfId="0" applyFont="1"/>
    <xf numFmtId="0" fontId="3" fillId="0" borderId="0" xfId="0" applyNumberFormat="1" applyFont="1"/>
    <xf numFmtId="0" fontId="15" fillId="0" borderId="0" xfId="0" applyNumberFormat="1" applyFont="1"/>
    <xf numFmtId="49" fontId="16" fillId="2" borderId="1" xfId="0" applyNumberFormat="1" applyFont="1" applyFill="1" applyBorder="1"/>
    <xf numFmtId="0" fontId="16" fillId="2" borderId="1" xfId="0" applyFont="1" applyFill="1" applyBorder="1"/>
    <xf numFmtId="0" fontId="14" fillId="2" borderId="1" xfId="0" applyFont="1" applyFill="1" applyBorder="1"/>
    <xf numFmtId="0" fontId="14" fillId="0" borderId="0" xfId="0" applyNumberFormat="1" applyFont="1"/>
    <xf numFmtId="0" fontId="0" fillId="6" borderId="0" xfId="0" applyFill="1"/>
    <xf numFmtId="10" fontId="0" fillId="6" borderId="0" xfId="0" applyNumberFormat="1" applyFill="1"/>
    <xf numFmtId="49" fontId="2" fillId="5" borderId="0" xfId="0" applyNumberFormat="1" applyFont="1" applyFill="1"/>
    <xf numFmtId="0" fontId="2" fillId="5" borderId="0" xfId="0" applyFont="1" applyFill="1"/>
    <xf numFmtId="49" fontId="10" fillId="0" borderId="0" xfId="0" applyNumberFormat="1" applyFont="1"/>
    <xf numFmtId="49" fontId="2" fillId="7" borderId="0" xfId="0" applyNumberFormat="1" applyFont="1" applyFill="1"/>
    <xf numFmtId="0" fontId="2" fillId="7" borderId="0" xfId="0" applyFont="1" applyFill="1"/>
    <xf numFmtId="49" fontId="10" fillId="2" borderId="0" xfId="0" applyNumberFormat="1" applyFont="1" applyFill="1"/>
    <xf numFmtId="0" fontId="0" fillId="2" borderId="2" xfId="0" applyFill="1" applyBorder="1"/>
    <xf numFmtId="0" fontId="14" fillId="0" borderId="0" xfId="0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0" fontId="0" fillId="2" borderId="0" xfId="0" applyFill="1" applyAlignment="1">
      <alignment horizontal="center"/>
    </xf>
    <xf numFmtId="0" fontId="10" fillId="8" borderId="0" xfId="0" applyFont="1" applyFill="1"/>
    <xf numFmtId="49" fontId="2" fillId="8" borderId="0" xfId="0" applyNumberFormat="1" applyFont="1" applyFill="1"/>
    <xf numFmtId="0" fontId="0" fillId="8" borderId="0" xfId="0" applyFill="1"/>
    <xf numFmtId="0" fontId="2" fillId="8" borderId="0" xfId="0" applyFont="1" applyFill="1"/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6" fontId="0" fillId="2" borderId="0" xfId="0" applyNumberFormat="1" applyFill="1" applyAlignment="1">
      <alignment horizontal="center"/>
    </xf>
    <xf numFmtId="176" fontId="2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49" fontId="21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176" fontId="0" fillId="2" borderId="0" xfId="0" applyNumberFormat="1" applyFill="1"/>
    <xf numFmtId="49" fontId="0" fillId="2" borderId="0" xfId="0" applyNumberFormat="1" applyFill="1"/>
    <xf numFmtId="176" fontId="0" fillId="0" borderId="0" xfId="0" applyNumberFormat="1"/>
    <xf numFmtId="49" fontId="0" fillId="0" borderId="0" xfId="0" applyNumberFormat="1"/>
    <xf numFmtId="49" fontId="9" fillId="2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22" fillId="2" borderId="0" xfId="0" applyNumberFormat="1" applyFont="1" applyFill="1" applyAlignment="1">
      <alignment horizontal="center"/>
    </xf>
    <xf numFmtId="58" fontId="0" fillId="2" borderId="0" xfId="0" applyNumberFormat="1" applyFill="1"/>
    <xf numFmtId="49" fontId="2" fillId="9" borderId="0" xfId="0" applyNumberFormat="1" applyFont="1" applyFill="1"/>
    <xf numFmtId="0" fontId="2" fillId="9" borderId="0" xfId="0" applyFont="1" applyFill="1"/>
    <xf numFmtId="0" fontId="0" fillId="9" borderId="0" xfId="0" applyFill="1"/>
    <xf numFmtId="49" fontId="2" fillId="10" borderId="0" xfId="0" applyNumberFormat="1" applyFont="1" applyFill="1"/>
    <xf numFmtId="0" fontId="2" fillId="10" borderId="0" xfId="0" applyFont="1" applyFill="1"/>
    <xf numFmtId="0" fontId="0" fillId="10" borderId="0" xfId="0" applyFill="1"/>
    <xf numFmtId="0" fontId="3" fillId="9" borderId="0" xfId="0" applyFont="1" applyFill="1"/>
    <xf numFmtId="49" fontId="2" fillId="10" borderId="2" xfId="0" applyNumberFormat="1" applyFont="1" applyFill="1" applyBorder="1"/>
    <xf numFmtId="0" fontId="2" fillId="10" borderId="2" xfId="0" applyFont="1" applyFill="1" applyBorder="1"/>
    <xf numFmtId="0" fontId="0" fillId="10" borderId="2" xfId="0" applyFill="1" applyBorder="1"/>
    <xf numFmtId="0" fontId="3" fillId="8" borderId="0" xfId="0" applyFont="1" applyFill="1"/>
    <xf numFmtId="49" fontId="2" fillId="8" borderId="2" xfId="0" applyNumberFormat="1" applyFont="1" applyFill="1" applyBorder="1"/>
    <xf numFmtId="0" fontId="2" fillId="8" borderId="2" xfId="0" applyFont="1" applyFill="1" applyBorder="1"/>
    <xf numFmtId="0" fontId="0" fillId="8" borderId="2" xfId="0" applyFill="1" applyBorder="1"/>
    <xf numFmtId="0" fontId="0" fillId="2" borderId="0" xfId="0" applyFill="1" applyAlignment="1">
      <alignment horizontal="center"/>
    </xf>
    <xf numFmtId="49" fontId="22" fillId="11" borderId="3" xfId="0" applyNumberFormat="1" applyFont="1" applyFill="1" applyBorder="1" applyAlignment="1">
      <alignment horizontal="left" vertical="center"/>
    </xf>
    <xf numFmtId="49" fontId="22" fillId="11" borderId="4" xfId="0" applyNumberFormat="1" applyFont="1" applyFill="1" applyBorder="1" applyAlignment="1">
      <alignment horizontal="left" vertical="center"/>
    </xf>
    <xf numFmtId="49" fontId="22" fillId="0" borderId="0" xfId="0" applyNumberFormat="1" applyFont="1" applyFill="1" applyAlignment="1">
      <alignment horizontal="center"/>
    </xf>
    <xf numFmtId="49" fontId="21" fillId="11" borderId="3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21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21" fillId="3" borderId="0" xfId="0" applyNumberFormat="1" applyFont="1" applyFill="1" applyAlignment="1">
      <alignment horizontal="center"/>
    </xf>
    <xf numFmtId="49" fontId="21" fillId="3" borderId="0" xfId="0" applyNumberFormat="1" applyFont="1" applyFill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176" fontId="0" fillId="3" borderId="0" xfId="0" applyNumberFormat="1" applyFill="1"/>
    <xf numFmtId="49" fontId="0" fillId="3" borderId="0" xfId="0" applyNumberFormat="1" applyFill="1"/>
    <xf numFmtId="49" fontId="22" fillId="12" borderId="0" xfId="0" applyNumberFormat="1" applyFont="1" applyFill="1" applyAlignment="1">
      <alignment horizontal="center"/>
    </xf>
    <xf numFmtId="49" fontId="22" fillId="13" borderId="0" xfId="0" applyNumberFormat="1" applyFont="1" applyFill="1" applyAlignment="1">
      <alignment horizontal="center"/>
    </xf>
    <xf numFmtId="49" fontId="21" fillId="13" borderId="0" xfId="0" applyNumberFormat="1" applyFont="1" applyFill="1" applyAlignment="1">
      <alignment horizontal="center"/>
    </xf>
    <xf numFmtId="49" fontId="21" fillId="5" borderId="0" xfId="0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49" fontId="21" fillId="12" borderId="0" xfId="0" applyNumberFormat="1" applyFont="1" applyFill="1" applyAlignment="1">
      <alignment horizontal="center"/>
    </xf>
    <xf numFmtId="49" fontId="9" fillId="1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76" fontId="21" fillId="0" borderId="0" xfId="0" applyNumberFormat="1" applyFont="1" applyFill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176" fontId="21" fillId="12" borderId="0" xfId="0" applyNumberFormat="1" applyFont="1" applyFill="1" applyAlignment="1">
      <alignment horizontal="center"/>
    </xf>
    <xf numFmtId="0" fontId="22" fillId="11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5" fillId="11" borderId="3" xfId="0" applyFont="1" applyFill="1" applyBorder="1" applyAlignment="1">
      <alignment horizontal="left" vertical="center"/>
    </xf>
    <xf numFmtId="49" fontId="9" fillId="13" borderId="0" xfId="0" applyNumberFormat="1" applyFont="1" applyFill="1" applyAlignment="1">
      <alignment horizontal="center"/>
    </xf>
    <xf numFmtId="0" fontId="26" fillId="11" borderId="3" xfId="0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13</xdr:col>
      <xdr:colOff>160648</xdr:colOff>
      <xdr:row>61</xdr:row>
      <xdr:rowOff>152017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71750"/>
          <a:ext cx="10219048" cy="30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13</xdr:col>
      <xdr:colOff>255886</xdr:colOff>
      <xdr:row>82</xdr:row>
      <xdr:rowOff>151974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29300"/>
          <a:ext cx="10314286" cy="3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13</xdr:col>
      <xdr:colOff>513028</xdr:colOff>
      <xdr:row>98</xdr:row>
      <xdr:rowOff>171129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29750"/>
          <a:ext cx="10571428" cy="2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13</xdr:col>
      <xdr:colOff>8267</xdr:colOff>
      <xdr:row>130</xdr:row>
      <xdr:rowOff>75548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172950"/>
          <a:ext cx="10066667" cy="5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133350</xdr:rowOff>
    </xdr:from>
    <xdr:to>
      <xdr:col>12</xdr:col>
      <xdr:colOff>361950</xdr:colOff>
      <xdr:row>155</xdr:row>
      <xdr:rowOff>19050</xdr:rowOff>
    </xdr:to>
    <xdr:pic>
      <xdr:nvPicPr>
        <xdr:cNvPr id="7" name="图片 6" descr="C:\Users\Trade11\Documents\QQEIM Files\3004851087\Image\C2C\LD(Q(DX2C(_5JZXP20UOSVX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49800"/>
          <a:ext cx="9734550" cy="417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156</xdr:row>
      <xdr:rowOff>114300</xdr:rowOff>
    </xdr:from>
    <xdr:to>
      <xdr:col>13</xdr:col>
      <xdr:colOff>219075</xdr:colOff>
      <xdr:row>167</xdr:row>
      <xdr:rowOff>38100</xdr:rowOff>
    </xdr:to>
    <xdr:pic>
      <xdr:nvPicPr>
        <xdr:cNvPr id="8" name="图片 7" descr="C:\Users\Trade11\Documents\QQEIM Files\3004851087\Image\C2C\DFMJ~QQ$PVQA6I@JC`2Z7`J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1888450"/>
          <a:ext cx="10163175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168</xdr:row>
      <xdr:rowOff>28575</xdr:rowOff>
    </xdr:from>
    <xdr:to>
      <xdr:col>12</xdr:col>
      <xdr:colOff>219075</xdr:colOff>
      <xdr:row>185</xdr:row>
      <xdr:rowOff>28575</xdr:rowOff>
    </xdr:to>
    <xdr:pic>
      <xdr:nvPicPr>
        <xdr:cNvPr id="9" name="图片 8" descr="C:\Users\Trade11\Documents\QQEIM Files\3004851087\Image\C2C\2B`J)K%KD_%1OJ5_KC2~HQB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3860125"/>
          <a:ext cx="9553575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19050</xdr:rowOff>
    </xdr:from>
    <xdr:to>
      <xdr:col>12</xdr:col>
      <xdr:colOff>323850</xdr:colOff>
      <xdr:row>205</xdr:row>
      <xdr:rowOff>104775</xdr:rowOff>
    </xdr:to>
    <xdr:pic>
      <xdr:nvPicPr>
        <xdr:cNvPr id="10" name="图片 9" descr="C:\Users\Trade11\Documents\QQEIM Files\3004851087\Image\C2C\]FXEGL@WUFFZ@KTXNE4(@Y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9696450" cy="317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12</xdr:col>
      <xdr:colOff>570257</xdr:colOff>
      <xdr:row>239</xdr:row>
      <xdr:rowOff>27864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0346650"/>
          <a:ext cx="9942857" cy="5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12</xdr:col>
      <xdr:colOff>332162</xdr:colOff>
      <xdr:row>271</xdr:row>
      <xdr:rowOff>113621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175950"/>
          <a:ext cx="9704762" cy="5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12</xdr:col>
      <xdr:colOff>160733</xdr:colOff>
      <xdr:row>291</xdr:row>
      <xdr:rowOff>56736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1662350"/>
          <a:ext cx="9533333" cy="3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ipoinvestor.chinastock.com.cn:8088/" TargetMode="External"/><Relationship Id="rId18" Type="http://schemas.openxmlformats.org/officeDocument/2006/relationships/hyperlink" Target="mailto:Ljtz@1234" TargetMode="External"/><Relationship Id="rId26" Type="http://schemas.openxmlformats.org/officeDocument/2006/relationships/hyperlink" Target="mailto:ecm@ubssecurities.com" TargetMode="External"/><Relationship Id="rId39" Type="http://schemas.openxmlformats.org/officeDocument/2006/relationships/hyperlink" Target="mailto:Abc@8832" TargetMode="External"/><Relationship Id="rId21" Type="http://schemas.openxmlformats.org/officeDocument/2006/relationships/hyperlink" Target="mailto:Ljtz@1234" TargetMode="External"/><Relationship Id="rId34" Type="http://schemas.openxmlformats.org/officeDocument/2006/relationships/hyperlink" Target="mailto:Ljtz@1234" TargetMode="External"/><Relationship Id="rId42" Type="http://schemas.openxmlformats.org/officeDocument/2006/relationships/hyperlink" Target="mailto:Abc@1148" TargetMode="External"/><Relationship Id="rId7" Type="http://schemas.openxmlformats.org/officeDocument/2006/relationships/hyperlink" Target="https://ipo.dgzq.com.cn/IPO/web-login/touzizhe-login" TargetMode="External"/><Relationship Id="rId2" Type="http://schemas.openxmlformats.org/officeDocument/2006/relationships/hyperlink" Target="https://wxipo.csc108.com:8443/investor/login" TargetMode="External"/><Relationship Id="rId16" Type="http://schemas.openxmlformats.org/officeDocument/2006/relationships/hyperlink" Target="https://ipo.ghzq.com.cn/" TargetMode="External"/><Relationship Id="rId20" Type="http://schemas.openxmlformats.org/officeDocument/2006/relationships/hyperlink" Target="mailto:Ljtz@1234" TargetMode="External"/><Relationship Id="rId29" Type="http://schemas.openxmlformats.org/officeDocument/2006/relationships/hyperlink" Target="https://kcbipo.dxzq.net/kcb-web/kcb-index/kcb-index.html" TargetMode="External"/><Relationship Id="rId41" Type="http://schemas.openxmlformats.org/officeDocument/2006/relationships/hyperlink" Target="https://kcb.zszq.com:8443/ipo-web/web-login/touzizhe-login" TargetMode="External"/><Relationship Id="rId1" Type="http://schemas.openxmlformats.org/officeDocument/2006/relationships/hyperlink" Target="http://cs.ecitic.com/ipo/selectType.jsp" TargetMode="External"/><Relationship Id="rId6" Type="http://schemas.openxmlformats.org/officeDocument/2006/relationships/hyperlink" Target="http://ipo.cicc.com.cn/" TargetMode="External"/><Relationship Id="rId11" Type="http://schemas.openxmlformats.org/officeDocument/2006/relationships/hyperlink" Target="mailto:Abc@5646" TargetMode="External"/><Relationship Id="rId24" Type="http://schemas.openxmlformats.org/officeDocument/2006/relationships/hyperlink" Target="https://ceo.guosen.com.cn/IPO/index/index-main?t=170" TargetMode="External"/><Relationship Id="rId32" Type="http://schemas.openxmlformats.org/officeDocument/2006/relationships/hyperlink" Target="https://ipo.dgzq.com.cn/kcb-web/kcb-index/kcb-index.html" TargetMode="External"/><Relationship Id="rId37" Type="http://schemas.openxmlformats.org/officeDocument/2006/relationships/hyperlink" Target="https://ipo.longone.com.cn/" TargetMode="External"/><Relationship Id="rId40" Type="http://schemas.openxmlformats.org/officeDocument/2006/relationships/hyperlink" Target="https://ipo.zdzq.com.cn/" TargetMode="External"/><Relationship Id="rId5" Type="http://schemas.openxmlformats.org/officeDocument/2006/relationships/hyperlink" Target="https://ipo.ctsec.com/" TargetMode="External"/><Relationship Id="rId15" Type="http://schemas.openxmlformats.org/officeDocument/2006/relationships/hyperlink" Target="mailto:Ljtz@1234" TargetMode="External"/><Relationship Id="rId23" Type="http://schemas.openxmlformats.org/officeDocument/2006/relationships/hyperlink" Target="mailto:Abc@525" TargetMode="External"/><Relationship Id="rId28" Type="http://schemas.openxmlformats.org/officeDocument/2006/relationships/hyperlink" Target="http://kcbipo.cicc.com.cn/" TargetMode="External"/><Relationship Id="rId36" Type="http://schemas.openxmlformats.org/officeDocument/2006/relationships/hyperlink" Target="mailto:Ljtz@1234" TargetMode="External"/><Relationship Id="rId10" Type="http://schemas.openxmlformats.org/officeDocument/2006/relationships/hyperlink" Target="mailto:Abc@7874" TargetMode="External"/><Relationship Id="rId19" Type="http://schemas.openxmlformats.org/officeDocument/2006/relationships/hyperlink" Target="http://www.cs.ecitic.com/ipo/selectType.jsp" TargetMode="External"/><Relationship Id="rId31" Type="http://schemas.openxmlformats.org/officeDocument/2006/relationships/hyperlink" Target="mailto:Ljtz@1234" TargetMode="External"/><Relationship Id="rId44" Type="http://schemas.openxmlformats.org/officeDocument/2006/relationships/printerSettings" Target="../printerSettings/printerSettings5.bin"/><Relationship Id="rId4" Type="http://schemas.openxmlformats.org/officeDocument/2006/relationships/hyperlink" Target="mailto:Abc@5646" TargetMode="External"/><Relationship Id="rId9" Type="http://schemas.openxmlformats.org/officeDocument/2006/relationships/hyperlink" Target="https://ipo.cjfinancing.com.cn/" TargetMode="External"/><Relationship Id="rId14" Type="http://schemas.openxmlformats.org/officeDocument/2006/relationships/hyperlink" Target="mailto:ljtz@1234" TargetMode="External"/><Relationship Id="rId22" Type="http://schemas.openxmlformats.org/officeDocument/2006/relationships/hyperlink" Target="mailto:Ljtz@1234" TargetMode="External"/><Relationship Id="rId27" Type="http://schemas.openxmlformats.org/officeDocument/2006/relationships/hyperlink" Target="mailto:Ljtz@1234" TargetMode="External"/><Relationship Id="rId30" Type="http://schemas.openxmlformats.org/officeDocument/2006/relationships/hyperlink" Target="https://star.citiorient.com/" TargetMode="External"/><Relationship Id="rId35" Type="http://schemas.openxmlformats.org/officeDocument/2006/relationships/hyperlink" Target="mailto:Ljtz@1234" TargetMode="External"/><Relationship Id="rId43" Type="http://schemas.openxmlformats.org/officeDocument/2006/relationships/hyperlink" Target="mailto:Abc@8623" TargetMode="External"/><Relationship Id="rId8" Type="http://schemas.openxmlformats.org/officeDocument/2006/relationships/hyperlink" Target="http://ipo.nesc.cn:8081/" TargetMode="External"/><Relationship Id="rId3" Type="http://schemas.openxmlformats.org/officeDocument/2006/relationships/hyperlink" Target="http://hxipo.hx168.com.cn/" TargetMode="External"/><Relationship Id="rId12" Type="http://schemas.openxmlformats.org/officeDocument/2006/relationships/hyperlink" Target="https://ipo.newone.com.cn/" TargetMode="External"/><Relationship Id="rId17" Type="http://schemas.openxmlformats.org/officeDocument/2006/relationships/hyperlink" Target="https://ipoinvestor.gtja.com/" TargetMode="External"/><Relationship Id="rId25" Type="http://schemas.openxmlformats.org/officeDocument/2006/relationships/hyperlink" Target="mailto:Ljtz@1234" TargetMode="External"/><Relationship Id="rId33" Type="http://schemas.openxmlformats.org/officeDocument/2006/relationships/hyperlink" Target="https://ipo.gjzq.com.cn/indexTZZBBController/toIndex" TargetMode="External"/><Relationship Id="rId38" Type="http://schemas.openxmlformats.org/officeDocument/2006/relationships/hyperlink" Target="mailto:Abc@51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U268"/>
  <sheetViews>
    <sheetView zoomScaleNormal="100" workbookViewId="0">
      <pane xSplit="5" ySplit="1" topLeftCell="LM228" activePane="bottomRight" state="frozen"/>
      <selection pane="topRight" activeCell="G1" sqref="G1"/>
      <selection pane="bottomLeft" activeCell="A2" sqref="A2"/>
      <selection pane="bottomRight" activeCell="LP255" sqref="LP255"/>
    </sheetView>
  </sheetViews>
  <sheetFormatPr defaultRowHeight="13.5"/>
  <cols>
    <col min="1" max="1" width="9" style="2"/>
    <col min="2" max="2" width="9" style="3"/>
    <col min="4" max="4" width="13" customWidth="1"/>
    <col min="5" max="5" width="25.375" style="3" customWidth="1"/>
    <col min="6" max="6" width="12" style="1" customWidth="1"/>
    <col min="7" max="13" width="12.5" style="1" customWidth="1"/>
    <col min="14" max="14" width="12.625" style="1" customWidth="1"/>
    <col min="15" max="25" width="16" style="1" customWidth="1"/>
    <col min="26" max="28" width="11" style="1" customWidth="1"/>
    <col min="29" max="50" width="13" style="1" customWidth="1"/>
    <col min="51" max="59" width="11" style="1" customWidth="1"/>
    <col min="60" max="80" width="12.75" style="1" customWidth="1"/>
    <col min="81" max="89" width="11" style="1" customWidth="1"/>
    <col min="90" max="111" width="12.75" style="1" customWidth="1"/>
    <col min="112" max="146" width="11" style="1" customWidth="1"/>
    <col min="147" max="147" width="11.75" style="1" customWidth="1"/>
    <col min="148" max="270" width="12" style="1" customWidth="1"/>
    <col min="271" max="271" width="17.375" style="1" customWidth="1"/>
    <col min="272" max="289" width="12" style="1" customWidth="1"/>
    <col min="290" max="326" width="11.625" style="1" customWidth="1"/>
    <col min="327" max="327" width="11.375" style="1" customWidth="1"/>
    <col min="328" max="394" width="11.625" customWidth="1"/>
    <col min="395" max="477" width="13.375" customWidth="1"/>
    <col min="478" max="515" width="11.625" customWidth="1"/>
  </cols>
  <sheetData>
    <row r="1" spans="1:515" s="3" customFormat="1">
      <c r="A1" s="2" t="s">
        <v>0</v>
      </c>
      <c r="B1" s="3" t="s">
        <v>1</v>
      </c>
      <c r="C1" s="3" t="s">
        <v>3</v>
      </c>
      <c r="D1" s="3" t="s">
        <v>2</v>
      </c>
      <c r="E1" s="3" t="s">
        <v>16</v>
      </c>
      <c r="F1" s="4">
        <v>43725</v>
      </c>
      <c r="G1" s="4">
        <v>43726</v>
      </c>
      <c r="H1" s="4">
        <v>43727</v>
      </c>
      <c r="I1" s="4">
        <v>43728</v>
      </c>
      <c r="J1" s="4">
        <v>43729</v>
      </c>
      <c r="K1" s="4">
        <v>43730</v>
      </c>
      <c r="L1" s="4">
        <v>43731</v>
      </c>
      <c r="M1" s="4">
        <v>43732</v>
      </c>
      <c r="N1" s="4">
        <v>43733</v>
      </c>
      <c r="O1" s="4">
        <v>43734</v>
      </c>
      <c r="P1" s="4">
        <v>43735</v>
      </c>
      <c r="Q1" s="4">
        <v>43736</v>
      </c>
      <c r="R1" s="4">
        <v>43737</v>
      </c>
      <c r="S1" s="4">
        <v>43738</v>
      </c>
      <c r="T1" s="4">
        <v>43739</v>
      </c>
      <c r="U1" s="4">
        <v>43740</v>
      </c>
      <c r="V1" s="4">
        <v>43741</v>
      </c>
      <c r="W1" s="4">
        <v>43742</v>
      </c>
      <c r="X1" s="4">
        <v>43743</v>
      </c>
      <c r="Y1" s="4">
        <v>43744</v>
      </c>
      <c r="Z1" s="4">
        <v>43745</v>
      </c>
      <c r="AA1" s="4">
        <v>43746</v>
      </c>
      <c r="AB1" s="4">
        <v>43747</v>
      </c>
      <c r="AC1" s="4">
        <v>43748</v>
      </c>
      <c r="AD1" s="4">
        <v>43749</v>
      </c>
      <c r="AE1" s="4">
        <v>43750</v>
      </c>
      <c r="AF1" s="4">
        <v>43751</v>
      </c>
      <c r="AG1" s="4">
        <v>43752</v>
      </c>
      <c r="AH1" s="4">
        <v>43753</v>
      </c>
      <c r="AI1" s="4">
        <v>43754</v>
      </c>
      <c r="AJ1" s="4">
        <v>43755</v>
      </c>
      <c r="AK1" s="4">
        <v>43756</v>
      </c>
      <c r="AL1" s="4">
        <v>43757</v>
      </c>
      <c r="AM1" s="4">
        <v>43758</v>
      </c>
      <c r="AN1" s="4">
        <v>43759</v>
      </c>
      <c r="AO1" s="4">
        <v>43760</v>
      </c>
      <c r="AP1" s="4">
        <v>43761</v>
      </c>
      <c r="AQ1" s="4">
        <v>43762</v>
      </c>
      <c r="AR1" s="4">
        <v>43763</v>
      </c>
      <c r="AS1" s="4">
        <v>43764</v>
      </c>
      <c r="AT1" s="4">
        <v>43765</v>
      </c>
      <c r="AU1" s="4">
        <v>43766</v>
      </c>
      <c r="AV1" s="4">
        <v>43767</v>
      </c>
      <c r="AW1" s="4">
        <v>43768</v>
      </c>
      <c r="AX1" s="4">
        <v>43769</v>
      </c>
      <c r="AY1" s="4">
        <v>43770</v>
      </c>
      <c r="AZ1" s="4">
        <v>43771</v>
      </c>
      <c r="BA1" s="4">
        <v>43772</v>
      </c>
      <c r="BB1" s="4">
        <v>43773</v>
      </c>
      <c r="BC1" s="4">
        <v>43774</v>
      </c>
      <c r="BD1" s="4">
        <v>43775</v>
      </c>
      <c r="BE1" s="4">
        <v>43776</v>
      </c>
      <c r="BF1" s="4">
        <v>43777</v>
      </c>
      <c r="BG1" s="4">
        <v>43778</v>
      </c>
      <c r="BH1" s="4">
        <v>43779</v>
      </c>
      <c r="BI1" s="4">
        <v>43780</v>
      </c>
      <c r="BJ1" s="4">
        <v>43781</v>
      </c>
      <c r="BK1" s="4">
        <v>43782</v>
      </c>
      <c r="BL1" s="4">
        <v>43783</v>
      </c>
      <c r="BM1" s="4">
        <v>43784</v>
      </c>
      <c r="BN1" s="4">
        <v>43785</v>
      </c>
      <c r="BO1" s="4">
        <v>43786</v>
      </c>
      <c r="BP1" s="4">
        <v>43787</v>
      </c>
      <c r="BQ1" s="4">
        <v>43788</v>
      </c>
      <c r="BR1" s="4">
        <v>43789</v>
      </c>
      <c r="BS1" s="4">
        <v>43790</v>
      </c>
      <c r="BT1" s="4">
        <v>43791</v>
      </c>
      <c r="BU1" s="4">
        <v>43792</v>
      </c>
      <c r="BV1" s="4">
        <v>43793</v>
      </c>
      <c r="BW1" s="4">
        <v>43794</v>
      </c>
      <c r="BX1" s="4">
        <v>43795</v>
      </c>
      <c r="BY1" s="4">
        <v>43796</v>
      </c>
      <c r="BZ1" s="4">
        <v>43797</v>
      </c>
      <c r="CA1" s="4">
        <v>43798</v>
      </c>
      <c r="CB1" s="4">
        <v>43799</v>
      </c>
      <c r="CC1" s="4">
        <v>43800</v>
      </c>
      <c r="CD1" s="4">
        <v>43801</v>
      </c>
      <c r="CE1" s="4">
        <v>43802</v>
      </c>
      <c r="CF1" s="4">
        <v>43803</v>
      </c>
      <c r="CG1" s="4">
        <v>43804</v>
      </c>
      <c r="CH1" s="4">
        <v>43805</v>
      </c>
      <c r="CI1" s="4">
        <v>43806</v>
      </c>
      <c r="CJ1" s="4">
        <v>43807</v>
      </c>
      <c r="CK1" s="4">
        <v>43808</v>
      </c>
      <c r="CL1" s="4">
        <v>43809</v>
      </c>
      <c r="CM1" s="4">
        <v>43810</v>
      </c>
      <c r="CN1" s="4">
        <v>43811</v>
      </c>
      <c r="CO1" s="4">
        <v>43812</v>
      </c>
      <c r="CP1" s="4">
        <v>43813</v>
      </c>
      <c r="CQ1" s="4">
        <v>43814</v>
      </c>
      <c r="CR1" s="4">
        <v>43815</v>
      </c>
      <c r="CS1" s="4">
        <v>43816</v>
      </c>
      <c r="CT1" s="4">
        <v>43817</v>
      </c>
      <c r="CU1" s="4">
        <v>43818</v>
      </c>
      <c r="CV1" s="4">
        <v>43819</v>
      </c>
      <c r="CW1" s="4">
        <v>43820</v>
      </c>
      <c r="CX1" s="4">
        <v>43821</v>
      </c>
      <c r="CY1" s="4">
        <v>43822</v>
      </c>
      <c r="CZ1" s="4">
        <v>43823</v>
      </c>
      <c r="DA1" s="4">
        <v>43824</v>
      </c>
      <c r="DB1" s="4">
        <v>43825</v>
      </c>
      <c r="DC1" s="4">
        <v>43826</v>
      </c>
      <c r="DD1" s="4">
        <v>43827</v>
      </c>
      <c r="DE1" s="4">
        <v>43828</v>
      </c>
      <c r="DF1" s="4">
        <v>43829</v>
      </c>
      <c r="DG1" s="4">
        <v>43830</v>
      </c>
      <c r="DH1" s="4">
        <v>43831</v>
      </c>
      <c r="DI1" s="4">
        <v>43832</v>
      </c>
      <c r="DJ1" s="4">
        <v>43833</v>
      </c>
      <c r="DK1" s="4">
        <v>43834</v>
      </c>
      <c r="DL1" s="4">
        <v>43835</v>
      </c>
      <c r="DM1" s="4">
        <v>43836</v>
      </c>
      <c r="DN1" s="4">
        <v>43837</v>
      </c>
      <c r="DO1" s="4">
        <v>43838</v>
      </c>
      <c r="DP1" s="4">
        <v>43839</v>
      </c>
      <c r="DQ1" s="4">
        <v>43840</v>
      </c>
      <c r="DR1" s="4">
        <v>43841</v>
      </c>
      <c r="DS1" s="4">
        <v>43842</v>
      </c>
      <c r="DT1" s="4">
        <v>43843</v>
      </c>
      <c r="DU1" s="4">
        <v>43844</v>
      </c>
      <c r="DV1" s="4">
        <v>43845</v>
      </c>
      <c r="DW1" s="4">
        <v>43846</v>
      </c>
      <c r="DX1" s="4">
        <v>43847</v>
      </c>
      <c r="DY1" s="4">
        <v>43848</v>
      </c>
      <c r="DZ1" s="4">
        <v>43849</v>
      </c>
      <c r="EA1" s="4">
        <v>43850</v>
      </c>
      <c r="EB1" s="4">
        <v>43851</v>
      </c>
      <c r="EC1" s="4">
        <v>43852</v>
      </c>
      <c r="ED1" s="4">
        <v>43853</v>
      </c>
      <c r="EE1" s="4">
        <v>43854</v>
      </c>
      <c r="EF1" s="4">
        <v>43855</v>
      </c>
      <c r="EG1" s="4">
        <v>43856</v>
      </c>
      <c r="EH1" s="4">
        <v>43857</v>
      </c>
      <c r="EI1" s="4">
        <v>43858</v>
      </c>
      <c r="EJ1" s="4">
        <v>43859</v>
      </c>
      <c r="EK1" s="4">
        <v>43860</v>
      </c>
      <c r="EL1" s="4">
        <v>43861</v>
      </c>
      <c r="EM1" s="4">
        <v>43862</v>
      </c>
      <c r="EN1" s="4">
        <v>43863</v>
      </c>
      <c r="EO1" s="4">
        <v>43864</v>
      </c>
      <c r="EP1" s="4">
        <v>43865</v>
      </c>
      <c r="EQ1" s="4">
        <v>43866</v>
      </c>
      <c r="ER1" s="4">
        <v>43867</v>
      </c>
      <c r="ES1" s="4">
        <v>43868</v>
      </c>
      <c r="ET1" s="4">
        <v>43869</v>
      </c>
      <c r="EU1" s="4">
        <v>43870</v>
      </c>
      <c r="EV1" s="4">
        <v>43871</v>
      </c>
      <c r="EW1" s="4">
        <v>43872</v>
      </c>
      <c r="EX1" s="4">
        <v>43873</v>
      </c>
      <c r="EY1" s="4">
        <v>43874</v>
      </c>
      <c r="EZ1" s="4">
        <v>43875</v>
      </c>
      <c r="FA1" s="4">
        <v>43876</v>
      </c>
      <c r="FB1" s="4">
        <v>43877</v>
      </c>
      <c r="FC1" s="4">
        <v>43878</v>
      </c>
      <c r="FD1" s="4">
        <v>43879</v>
      </c>
      <c r="FE1" s="4">
        <v>43880</v>
      </c>
      <c r="FF1" s="4">
        <v>43881</v>
      </c>
      <c r="FG1" s="4">
        <v>43882</v>
      </c>
      <c r="FH1" s="4">
        <v>43883</v>
      </c>
      <c r="FI1" s="4">
        <v>43884</v>
      </c>
      <c r="FJ1" s="4">
        <v>43885</v>
      </c>
      <c r="FK1" s="4">
        <v>43886</v>
      </c>
      <c r="FL1" s="4">
        <v>43887</v>
      </c>
      <c r="FM1" s="4">
        <v>43888</v>
      </c>
      <c r="FN1" s="4">
        <v>43889</v>
      </c>
      <c r="FO1" s="4">
        <v>43890</v>
      </c>
      <c r="FP1" s="4">
        <v>43891</v>
      </c>
      <c r="FQ1" s="4">
        <v>43892</v>
      </c>
      <c r="FR1" s="4">
        <v>43893</v>
      </c>
      <c r="FS1" s="4">
        <v>43894</v>
      </c>
      <c r="FT1" s="4">
        <v>43895</v>
      </c>
      <c r="FU1" s="4">
        <v>43896</v>
      </c>
      <c r="FV1" s="4">
        <v>43897</v>
      </c>
      <c r="FW1" s="4">
        <v>43898</v>
      </c>
      <c r="FX1" s="4">
        <v>43899</v>
      </c>
      <c r="FY1" s="4">
        <v>43900</v>
      </c>
      <c r="FZ1" s="4">
        <v>43901</v>
      </c>
      <c r="GA1" s="4">
        <v>43902</v>
      </c>
      <c r="GB1" s="4">
        <v>43903</v>
      </c>
      <c r="GC1" s="4">
        <v>43904</v>
      </c>
      <c r="GD1" s="4">
        <v>43905</v>
      </c>
      <c r="GE1" s="4">
        <v>43906</v>
      </c>
      <c r="GF1" s="4">
        <v>43907</v>
      </c>
      <c r="GG1" s="4">
        <v>43908</v>
      </c>
      <c r="GH1" s="4">
        <v>43909</v>
      </c>
      <c r="GI1" s="4">
        <v>43910</v>
      </c>
      <c r="GJ1" s="4">
        <v>43911</v>
      </c>
      <c r="GK1" s="4">
        <v>43912</v>
      </c>
      <c r="GL1" s="4">
        <v>43913</v>
      </c>
      <c r="GM1" s="4">
        <v>43914</v>
      </c>
      <c r="GN1" s="4">
        <v>43915</v>
      </c>
      <c r="GO1" s="4">
        <v>43916</v>
      </c>
      <c r="GP1" s="4">
        <v>43917</v>
      </c>
      <c r="GQ1" s="4">
        <v>43918</v>
      </c>
      <c r="GR1" s="4">
        <v>43919</v>
      </c>
      <c r="GS1" s="4">
        <v>43920</v>
      </c>
      <c r="GT1" s="4">
        <v>43921</v>
      </c>
      <c r="GU1" s="4">
        <v>43922</v>
      </c>
      <c r="GV1" s="4">
        <v>43923</v>
      </c>
      <c r="GW1" s="4">
        <v>43924</v>
      </c>
      <c r="GX1" s="4">
        <v>43925</v>
      </c>
      <c r="GY1" s="4">
        <v>43926</v>
      </c>
      <c r="GZ1" s="4">
        <v>43927</v>
      </c>
      <c r="HA1" s="4">
        <v>43928</v>
      </c>
      <c r="HB1" s="4">
        <v>43929</v>
      </c>
      <c r="HC1" s="4">
        <v>43930</v>
      </c>
      <c r="HD1" s="4">
        <v>43931</v>
      </c>
      <c r="HE1" s="4">
        <v>43932</v>
      </c>
      <c r="HF1" s="4">
        <v>43933</v>
      </c>
      <c r="HG1" s="4">
        <v>43934</v>
      </c>
      <c r="HH1" s="4">
        <v>43935</v>
      </c>
      <c r="HI1" s="4">
        <v>43936</v>
      </c>
      <c r="HJ1" s="4">
        <v>43937</v>
      </c>
      <c r="HK1" s="4">
        <v>43938</v>
      </c>
      <c r="HL1" s="4">
        <v>43939</v>
      </c>
      <c r="HM1" s="4">
        <v>43940</v>
      </c>
      <c r="HN1" s="4">
        <v>43941</v>
      </c>
      <c r="HO1" s="4">
        <v>43942</v>
      </c>
      <c r="HP1" s="4">
        <v>43943</v>
      </c>
      <c r="HQ1" s="4">
        <v>43944</v>
      </c>
      <c r="HR1" s="4">
        <v>43945</v>
      </c>
      <c r="HS1" s="4">
        <v>43946</v>
      </c>
      <c r="HT1" s="4">
        <v>43947</v>
      </c>
      <c r="HU1" s="4">
        <v>43948</v>
      </c>
      <c r="HV1" s="4">
        <v>43949</v>
      </c>
      <c r="HW1" s="4">
        <v>43950</v>
      </c>
      <c r="HX1" s="4">
        <v>43951</v>
      </c>
      <c r="HY1" s="4">
        <v>43952</v>
      </c>
      <c r="HZ1" s="4">
        <v>43953</v>
      </c>
      <c r="IA1" s="4">
        <v>43954</v>
      </c>
      <c r="IB1" s="4">
        <v>43955</v>
      </c>
      <c r="IC1" s="4">
        <v>43956</v>
      </c>
      <c r="ID1" s="4">
        <v>43957</v>
      </c>
      <c r="IE1" s="4">
        <v>43958</v>
      </c>
      <c r="IF1" s="4">
        <v>43959</v>
      </c>
      <c r="IG1" s="4">
        <v>43960</v>
      </c>
      <c r="IH1" s="4">
        <v>43961</v>
      </c>
      <c r="II1" s="4">
        <v>43962</v>
      </c>
      <c r="IJ1" s="4">
        <v>43963</v>
      </c>
      <c r="IK1" s="4">
        <v>43964</v>
      </c>
      <c r="IL1" s="4">
        <v>43965</v>
      </c>
      <c r="IM1" s="4">
        <v>43966</v>
      </c>
      <c r="IN1" s="4">
        <v>43967</v>
      </c>
      <c r="IO1" s="4">
        <v>43968</v>
      </c>
      <c r="IP1" s="4">
        <v>43969</v>
      </c>
      <c r="IQ1" s="4">
        <v>43970</v>
      </c>
      <c r="IR1" s="4">
        <v>43971</v>
      </c>
      <c r="IS1" s="4">
        <v>43972</v>
      </c>
      <c r="IT1" s="4">
        <v>43973</v>
      </c>
      <c r="IU1" s="4">
        <v>43974</v>
      </c>
      <c r="IV1" s="4">
        <v>43975</v>
      </c>
      <c r="IW1" s="4">
        <v>43976</v>
      </c>
      <c r="IX1" s="4">
        <v>43977</v>
      </c>
      <c r="IY1" s="4">
        <v>43978</v>
      </c>
      <c r="IZ1" s="4">
        <v>43979</v>
      </c>
      <c r="JA1" s="4">
        <v>43980</v>
      </c>
      <c r="JB1" s="4">
        <v>43981</v>
      </c>
      <c r="JC1" s="4">
        <v>43982</v>
      </c>
      <c r="JD1" s="4">
        <v>43983</v>
      </c>
      <c r="JE1" s="4">
        <v>43984</v>
      </c>
      <c r="JF1" s="4">
        <v>43985</v>
      </c>
      <c r="JG1" s="4">
        <v>43986</v>
      </c>
      <c r="JH1" s="4">
        <v>43987</v>
      </c>
      <c r="JI1" s="4">
        <v>43988</v>
      </c>
      <c r="JJ1" s="4">
        <v>43989</v>
      </c>
      <c r="JK1" s="4">
        <v>43990</v>
      </c>
      <c r="JL1" s="4">
        <v>43991</v>
      </c>
      <c r="JM1" s="4">
        <v>43992</v>
      </c>
      <c r="JN1" s="4">
        <v>43993</v>
      </c>
      <c r="JO1" s="4">
        <v>43994</v>
      </c>
      <c r="JP1" s="4">
        <v>43995</v>
      </c>
      <c r="JQ1" s="4">
        <v>43996</v>
      </c>
      <c r="JR1" s="4">
        <v>43997</v>
      </c>
      <c r="JS1" s="4">
        <v>43998</v>
      </c>
      <c r="JT1" s="4">
        <v>43999</v>
      </c>
      <c r="JU1" s="4">
        <v>44000</v>
      </c>
      <c r="JV1" s="4">
        <v>44001</v>
      </c>
      <c r="JW1" s="4">
        <v>44002</v>
      </c>
      <c r="JX1" s="4">
        <v>44003</v>
      </c>
      <c r="JY1" s="4">
        <v>44004</v>
      </c>
      <c r="JZ1" s="4">
        <v>44005</v>
      </c>
      <c r="KA1" s="4">
        <v>44006</v>
      </c>
      <c r="KB1" s="4">
        <v>44007</v>
      </c>
      <c r="KC1" s="4">
        <v>44008</v>
      </c>
      <c r="KD1" s="4">
        <v>44009</v>
      </c>
      <c r="KE1" s="4">
        <v>44010</v>
      </c>
      <c r="KF1" s="4">
        <v>44011</v>
      </c>
      <c r="KG1" s="4">
        <v>44012</v>
      </c>
      <c r="KH1" s="4">
        <v>44013</v>
      </c>
      <c r="KI1" s="4">
        <v>44014</v>
      </c>
      <c r="KJ1" s="4">
        <v>44015</v>
      </c>
      <c r="KK1" s="4">
        <v>44016</v>
      </c>
      <c r="KL1" s="4">
        <v>44017</v>
      </c>
      <c r="KM1" s="4">
        <v>44018</v>
      </c>
      <c r="KN1" s="4">
        <v>44019</v>
      </c>
      <c r="KO1" s="4">
        <v>44020</v>
      </c>
      <c r="KP1" s="4">
        <v>44021</v>
      </c>
      <c r="KQ1" s="4">
        <v>44022</v>
      </c>
      <c r="KR1" s="4">
        <v>44023</v>
      </c>
      <c r="KS1" s="4">
        <v>44024</v>
      </c>
      <c r="KT1" s="4">
        <v>44025</v>
      </c>
      <c r="KU1" s="4">
        <v>44026</v>
      </c>
      <c r="KV1" s="4">
        <v>44027</v>
      </c>
      <c r="KW1" s="4">
        <v>44028</v>
      </c>
      <c r="KX1" s="4">
        <v>44029</v>
      </c>
      <c r="KY1" s="4">
        <v>44030</v>
      </c>
      <c r="KZ1" s="4">
        <v>44031</v>
      </c>
      <c r="LA1" s="4">
        <v>44032</v>
      </c>
      <c r="LB1" s="4">
        <v>44033</v>
      </c>
      <c r="LC1" s="4">
        <v>44034</v>
      </c>
      <c r="LD1" s="4">
        <v>44035</v>
      </c>
      <c r="LE1" s="4">
        <v>44036</v>
      </c>
      <c r="LF1" s="4">
        <v>44037</v>
      </c>
      <c r="LG1" s="4">
        <v>44038</v>
      </c>
      <c r="LH1" s="4">
        <v>44039</v>
      </c>
      <c r="LI1" s="4">
        <v>44040</v>
      </c>
      <c r="LJ1" s="4">
        <v>44041</v>
      </c>
      <c r="LK1" s="4">
        <v>44042</v>
      </c>
      <c r="LL1" s="4">
        <v>44043</v>
      </c>
      <c r="LM1" s="4">
        <v>44044</v>
      </c>
      <c r="LN1" s="4">
        <v>44045</v>
      </c>
      <c r="LO1" s="4">
        <v>44046</v>
      </c>
      <c r="LP1" s="5">
        <v>44047</v>
      </c>
      <c r="LQ1" s="5">
        <v>44048</v>
      </c>
      <c r="LR1" s="5">
        <v>44049</v>
      </c>
      <c r="LS1" s="5">
        <v>44050</v>
      </c>
      <c r="LT1" s="5">
        <v>44051</v>
      </c>
      <c r="LU1" s="5">
        <v>44052</v>
      </c>
      <c r="LV1" s="5">
        <v>44053</v>
      </c>
      <c r="LW1" s="5">
        <v>44054</v>
      </c>
      <c r="LX1" s="5">
        <v>44055</v>
      </c>
      <c r="LY1" s="5">
        <v>44056</v>
      </c>
      <c r="LZ1" s="5">
        <v>44057</v>
      </c>
      <c r="MA1" s="5">
        <v>44058</v>
      </c>
      <c r="MB1" s="5">
        <v>44059</v>
      </c>
      <c r="MC1" s="5">
        <v>44060</v>
      </c>
      <c r="MD1" s="5">
        <v>44061</v>
      </c>
      <c r="ME1" s="5">
        <v>44062</v>
      </c>
      <c r="MF1" s="5">
        <v>44063</v>
      </c>
      <c r="MG1" s="5">
        <v>44064</v>
      </c>
      <c r="MH1" s="5">
        <v>44065</v>
      </c>
      <c r="MI1" s="5">
        <v>44066</v>
      </c>
      <c r="MJ1" s="5">
        <v>44067</v>
      </c>
      <c r="MK1" s="5">
        <v>44068</v>
      </c>
      <c r="ML1" s="5">
        <v>44069</v>
      </c>
      <c r="MM1" s="5">
        <v>44070</v>
      </c>
      <c r="MN1" s="5">
        <v>44071</v>
      </c>
      <c r="MO1" s="5">
        <v>44072</v>
      </c>
      <c r="MP1" s="5">
        <v>44073</v>
      </c>
      <c r="MQ1" s="5">
        <v>44074</v>
      </c>
      <c r="MR1" s="5">
        <v>44075</v>
      </c>
      <c r="MS1" s="5">
        <v>44076</v>
      </c>
      <c r="MT1" s="5">
        <v>44077</v>
      </c>
      <c r="MU1" s="5">
        <v>44078</v>
      </c>
      <c r="MV1" s="5">
        <v>44079</v>
      </c>
      <c r="MW1" s="5">
        <v>44080</v>
      </c>
      <c r="MX1" s="5">
        <v>44081</v>
      </c>
      <c r="MY1" s="5">
        <v>44082</v>
      </c>
      <c r="MZ1" s="5">
        <v>44083</v>
      </c>
      <c r="NA1" s="5">
        <v>44084</v>
      </c>
      <c r="NB1" s="5">
        <v>44085</v>
      </c>
      <c r="NC1" s="5">
        <v>44086</v>
      </c>
      <c r="ND1" s="5">
        <v>44087</v>
      </c>
      <c r="NE1" s="5">
        <v>44088</v>
      </c>
      <c r="NF1" s="5">
        <v>44089</v>
      </c>
      <c r="NG1" s="5">
        <v>44090</v>
      </c>
      <c r="NH1" s="5">
        <v>44091</v>
      </c>
      <c r="NI1" s="5">
        <v>44092</v>
      </c>
      <c r="NJ1" s="5">
        <v>44093</v>
      </c>
      <c r="NK1" s="5">
        <v>44094</v>
      </c>
      <c r="NL1" s="5">
        <v>44095</v>
      </c>
      <c r="NM1" s="5">
        <v>44096</v>
      </c>
      <c r="NN1" s="5">
        <v>44097</v>
      </c>
      <c r="NO1" s="5">
        <v>44098</v>
      </c>
      <c r="NP1" s="5">
        <v>44099</v>
      </c>
      <c r="NQ1" s="5">
        <v>44100</v>
      </c>
      <c r="NR1" s="5">
        <v>44101</v>
      </c>
      <c r="NS1" s="5">
        <v>44102</v>
      </c>
      <c r="NT1" s="5">
        <v>44103</v>
      </c>
      <c r="NU1" s="5">
        <v>44104</v>
      </c>
      <c r="NV1" s="5">
        <v>44105</v>
      </c>
      <c r="NW1" s="5">
        <v>44106</v>
      </c>
      <c r="NX1" s="5">
        <v>44107</v>
      </c>
      <c r="NY1" s="5">
        <v>44108</v>
      </c>
      <c r="NZ1" s="5">
        <v>44109</v>
      </c>
      <c r="OA1" s="5">
        <v>44110</v>
      </c>
      <c r="OB1" s="5">
        <v>44111</v>
      </c>
      <c r="OC1" s="5">
        <v>44112</v>
      </c>
      <c r="OD1" s="5">
        <v>44113</v>
      </c>
      <c r="OE1" s="5">
        <v>44114</v>
      </c>
      <c r="OF1" s="5">
        <v>44115</v>
      </c>
      <c r="OG1" s="5">
        <v>44116</v>
      </c>
      <c r="OH1" s="5">
        <v>44117</v>
      </c>
      <c r="OI1" s="5">
        <v>44118</v>
      </c>
      <c r="OJ1" s="5">
        <v>44119</v>
      </c>
      <c r="OK1" s="5">
        <v>44120</v>
      </c>
      <c r="OL1" s="5">
        <v>44121</v>
      </c>
      <c r="OM1" s="5">
        <v>44122</v>
      </c>
      <c r="ON1" s="5">
        <v>44123</v>
      </c>
      <c r="OO1" s="5">
        <v>44124</v>
      </c>
      <c r="OP1" s="5">
        <v>44125</v>
      </c>
      <c r="OQ1" s="5">
        <v>44126</v>
      </c>
      <c r="OR1" s="5">
        <v>44127</v>
      </c>
      <c r="OS1" s="5">
        <v>44128</v>
      </c>
      <c r="OT1" s="5">
        <v>44129</v>
      </c>
      <c r="OU1" s="5">
        <v>44130</v>
      </c>
      <c r="OV1" s="5">
        <v>44131</v>
      </c>
      <c r="OW1" s="5">
        <v>44132</v>
      </c>
      <c r="OX1" s="5">
        <v>44133</v>
      </c>
      <c r="OY1" s="5">
        <v>44134</v>
      </c>
      <c r="OZ1" s="5">
        <v>44135</v>
      </c>
      <c r="PA1" s="5">
        <v>44136</v>
      </c>
      <c r="PB1" s="5">
        <v>44137</v>
      </c>
      <c r="PC1" s="5">
        <v>44138</v>
      </c>
      <c r="PD1" s="5">
        <v>44139</v>
      </c>
      <c r="PE1" s="5">
        <v>44140</v>
      </c>
      <c r="PF1" s="5">
        <v>44141</v>
      </c>
      <c r="PG1" s="5">
        <v>44142</v>
      </c>
      <c r="PH1" s="5">
        <v>44143</v>
      </c>
      <c r="PI1" s="5">
        <v>44144</v>
      </c>
      <c r="PJ1" s="5">
        <v>44145</v>
      </c>
      <c r="PK1" s="5">
        <v>44146</v>
      </c>
      <c r="PL1" s="5">
        <v>44147</v>
      </c>
      <c r="PM1" s="5">
        <v>44148</v>
      </c>
      <c r="PN1" s="5">
        <v>44149</v>
      </c>
      <c r="PO1" s="5">
        <v>44150</v>
      </c>
      <c r="PP1" s="5">
        <v>44151</v>
      </c>
      <c r="PQ1" s="5">
        <v>44152</v>
      </c>
      <c r="PR1" s="5">
        <v>44153</v>
      </c>
      <c r="PS1" s="5">
        <v>44154</v>
      </c>
      <c r="PT1" s="5">
        <v>44155</v>
      </c>
      <c r="PU1" s="5">
        <v>44156</v>
      </c>
      <c r="PV1" s="5">
        <v>44157</v>
      </c>
      <c r="PW1" s="5">
        <v>44158</v>
      </c>
      <c r="PX1" s="5">
        <v>44159</v>
      </c>
      <c r="PY1" s="5">
        <v>44160</v>
      </c>
      <c r="PZ1" s="5">
        <v>44161</v>
      </c>
      <c r="QA1" s="5">
        <v>44162</v>
      </c>
      <c r="QB1" s="5">
        <v>44163</v>
      </c>
      <c r="QC1" s="5">
        <v>44164</v>
      </c>
      <c r="QD1" s="5">
        <v>44165</v>
      </c>
      <c r="QE1" s="5">
        <v>44166</v>
      </c>
      <c r="QF1" s="5">
        <v>44167</v>
      </c>
      <c r="QG1" s="5">
        <v>44168</v>
      </c>
      <c r="QH1" s="5">
        <v>44169</v>
      </c>
      <c r="QI1" s="5">
        <v>44170</v>
      </c>
      <c r="QJ1" s="5">
        <v>44171</v>
      </c>
      <c r="QK1" s="5">
        <v>44172</v>
      </c>
      <c r="QL1" s="5">
        <v>44173</v>
      </c>
      <c r="QM1" s="5">
        <v>44174</v>
      </c>
      <c r="QN1" s="5">
        <v>44175</v>
      </c>
      <c r="QO1" s="5">
        <v>44176</v>
      </c>
      <c r="QP1" s="5">
        <v>44177</v>
      </c>
      <c r="QQ1" s="5">
        <v>44178</v>
      </c>
      <c r="QR1" s="5">
        <v>44179</v>
      </c>
      <c r="QS1" s="5">
        <v>44180</v>
      </c>
      <c r="QT1" s="5">
        <v>44181</v>
      </c>
      <c r="QU1" s="5">
        <v>44182</v>
      </c>
      <c r="QV1" s="5">
        <v>44183</v>
      </c>
      <c r="QW1" s="5">
        <v>44184</v>
      </c>
      <c r="QX1" s="5">
        <v>44185</v>
      </c>
      <c r="QY1" s="5">
        <v>44186</v>
      </c>
      <c r="QZ1" s="5">
        <v>44187</v>
      </c>
      <c r="RA1" s="5">
        <v>44188</v>
      </c>
      <c r="RB1" s="5">
        <v>44189</v>
      </c>
      <c r="RC1" s="5">
        <v>44190</v>
      </c>
      <c r="RD1" s="5">
        <v>44191</v>
      </c>
      <c r="RE1" s="5">
        <v>44192</v>
      </c>
      <c r="RF1" s="5">
        <v>44193</v>
      </c>
      <c r="RG1" s="5">
        <v>44194</v>
      </c>
      <c r="RH1" s="5">
        <v>44195</v>
      </c>
      <c r="RI1" s="5">
        <v>44196</v>
      </c>
      <c r="RJ1" s="5">
        <v>44197</v>
      </c>
      <c r="RK1" s="5">
        <v>44198</v>
      </c>
      <c r="RL1" s="5">
        <v>44199</v>
      </c>
      <c r="RM1" s="5">
        <v>44200</v>
      </c>
      <c r="RN1" s="5">
        <v>44201</v>
      </c>
      <c r="RO1" s="5">
        <v>44202</v>
      </c>
      <c r="RP1" s="5">
        <v>44203</v>
      </c>
      <c r="RQ1" s="5">
        <v>44204</v>
      </c>
      <c r="RR1" s="5">
        <v>44205</v>
      </c>
      <c r="RS1" s="5">
        <v>44206</v>
      </c>
      <c r="RT1" s="5">
        <v>44207</v>
      </c>
      <c r="RU1" s="5">
        <v>44208</v>
      </c>
      <c r="RV1" s="5">
        <v>44209</v>
      </c>
      <c r="RW1" s="5">
        <v>44210</v>
      </c>
      <c r="RX1" s="5">
        <v>44211</v>
      </c>
      <c r="RY1" s="5">
        <v>44212</v>
      </c>
      <c r="RZ1" s="5">
        <v>44213</v>
      </c>
      <c r="SA1" s="5">
        <v>44214</v>
      </c>
      <c r="SB1" s="5">
        <v>44215</v>
      </c>
      <c r="SC1" s="5">
        <v>44216</v>
      </c>
      <c r="SD1" s="5">
        <v>44217</v>
      </c>
      <c r="SE1" s="5">
        <v>44218</v>
      </c>
      <c r="SF1" s="5">
        <v>44219</v>
      </c>
      <c r="SG1" s="5">
        <v>44220</v>
      </c>
      <c r="SH1" s="5">
        <v>44221</v>
      </c>
      <c r="SI1" s="5">
        <v>44222</v>
      </c>
      <c r="SJ1" s="5">
        <v>44223</v>
      </c>
      <c r="SK1" s="5">
        <v>44224</v>
      </c>
      <c r="SL1" s="5">
        <v>44225</v>
      </c>
      <c r="SM1" s="5">
        <v>44226</v>
      </c>
      <c r="SN1" s="5">
        <v>44227</v>
      </c>
      <c r="SO1" s="5">
        <v>44228</v>
      </c>
      <c r="SP1" s="5">
        <v>44229</v>
      </c>
      <c r="SQ1" s="5">
        <v>44230</v>
      </c>
      <c r="SR1" s="5">
        <v>44231</v>
      </c>
      <c r="SS1" s="5">
        <v>44232</v>
      </c>
      <c r="ST1" s="5">
        <v>44233</v>
      </c>
      <c r="SU1" s="5">
        <v>44234</v>
      </c>
    </row>
    <row r="2" spans="1:515" s="12" customFormat="1">
      <c r="A2" s="11" t="s">
        <v>216</v>
      </c>
      <c r="B2" s="12" t="s">
        <v>215</v>
      </c>
      <c r="C2" s="24" t="s">
        <v>204</v>
      </c>
      <c r="E2" s="28" t="s">
        <v>300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23" t="s">
        <v>211</v>
      </c>
      <c r="AH2" s="4"/>
      <c r="AI2" s="23" t="s">
        <v>206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</row>
    <row r="3" spans="1:515" s="1" customFormat="1">
      <c r="A3" s="11" t="s">
        <v>271</v>
      </c>
      <c r="B3" s="12" t="s">
        <v>182</v>
      </c>
      <c r="C3" s="1" t="s">
        <v>10</v>
      </c>
      <c r="E3" s="28" t="s">
        <v>272</v>
      </c>
      <c r="M3" s="13"/>
      <c r="N3" s="13"/>
      <c r="AA3" s="27"/>
      <c r="AB3" s="1" t="s">
        <v>183</v>
      </c>
      <c r="AC3" s="9"/>
      <c r="AD3" s="1" t="s">
        <v>184</v>
      </c>
    </row>
    <row r="4" spans="1:515" s="24" customFormat="1">
      <c r="A4" s="11" t="s">
        <v>85</v>
      </c>
      <c r="B4" s="12" t="s">
        <v>86</v>
      </c>
      <c r="C4" s="24" t="s">
        <v>87</v>
      </c>
      <c r="E4" s="28" t="s">
        <v>202</v>
      </c>
      <c r="F4" s="10"/>
      <c r="G4" s="10"/>
      <c r="H4" s="10"/>
      <c r="I4" s="10"/>
      <c r="J4" s="10"/>
      <c r="K4" s="10"/>
      <c r="L4" s="10"/>
      <c r="M4" s="10"/>
      <c r="N4" s="23" t="s">
        <v>90</v>
      </c>
      <c r="O4" s="10"/>
      <c r="P4" s="10" t="s">
        <v>157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</row>
    <row r="5" spans="1:515" s="26" customFormat="1">
      <c r="A5" s="29" t="s">
        <v>4</v>
      </c>
      <c r="B5" s="34" t="s">
        <v>5</v>
      </c>
      <c r="C5" s="26" t="s">
        <v>6</v>
      </c>
      <c r="D5" s="26" t="s">
        <v>7</v>
      </c>
      <c r="E5" s="28" t="s">
        <v>355</v>
      </c>
      <c r="G5" s="26" t="s">
        <v>273</v>
      </c>
      <c r="H5" s="26" t="s">
        <v>13</v>
      </c>
      <c r="N5" s="26" t="s">
        <v>88</v>
      </c>
      <c r="P5" s="26" t="s">
        <v>89</v>
      </c>
      <c r="AI5" s="26" t="s">
        <v>90</v>
      </c>
      <c r="AK5" s="26" t="s">
        <v>157</v>
      </c>
    </row>
    <row r="6" spans="1:515" s="1" customFormat="1">
      <c r="A6" s="11" t="s">
        <v>8</v>
      </c>
      <c r="B6" s="12" t="s">
        <v>9</v>
      </c>
      <c r="C6" s="1" t="s">
        <v>10</v>
      </c>
      <c r="D6" s="1" t="s">
        <v>15</v>
      </c>
      <c r="E6" s="12" t="s">
        <v>91</v>
      </c>
      <c r="H6" s="1" t="s">
        <v>273</v>
      </c>
      <c r="I6" s="1" t="s">
        <v>14</v>
      </c>
      <c r="N6" s="1" t="s">
        <v>11</v>
      </c>
      <c r="P6" s="1" t="s">
        <v>12</v>
      </c>
    </row>
    <row r="7" spans="1:515" s="1" customFormat="1">
      <c r="A7" s="11" t="s">
        <v>17</v>
      </c>
      <c r="B7" s="34" t="s">
        <v>18</v>
      </c>
      <c r="C7" s="1" t="s">
        <v>21</v>
      </c>
      <c r="D7" s="1" t="s">
        <v>15</v>
      </c>
      <c r="E7" s="28" t="s">
        <v>202</v>
      </c>
      <c r="L7" s="1" t="s">
        <v>273</v>
      </c>
      <c r="M7" s="13" t="s">
        <v>273</v>
      </c>
      <c r="N7" s="13" t="s">
        <v>25</v>
      </c>
      <c r="O7" s="1" t="s">
        <v>24</v>
      </c>
      <c r="AA7" s="27" t="s">
        <v>28</v>
      </c>
      <c r="AC7" s="13" t="s">
        <v>23</v>
      </c>
    </row>
    <row r="8" spans="1:515" s="1" customFormat="1">
      <c r="A8" s="11" t="s">
        <v>19</v>
      </c>
      <c r="B8" s="34" t="s">
        <v>20</v>
      </c>
      <c r="C8" s="1" t="s">
        <v>26</v>
      </c>
      <c r="D8" s="1" t="s">
        <v>27</v>
      </c>
      <c r="E8" s="28" t="s">
        <v>202</v>
      </c>
      <c r="L8" s="1" t="s">
        <v>273</v>
      </c>
      <c r="M8" s="13" t="s">
        <v>273</v>
      </c>
      <c r="N8" s="1" t="s">
        <v>273</v>
      </c>
      <c r="O8" s="13" t="s">
        <v>24</v>
      </c>
      <c r="P8" s="1" t="s">
        <v>24</v>
      </c>
      <c r="AC8" s="13" t="s">
        <v>22</v>
      </c>
      <c r="AG8" s="13" t="s">
        <v>23</v>
      </c>
    </row>
    <row r="9" spans="1:515" s="24" customFormat="1" ht="12.75" customHeight="1">
      <c r="A9" s="11" t="s">
        <v>77</v>
      </c>
      <c r="B9" s="12" t="s">
        <v>78</v>
      </c>
      <c r="C9" s="24" t="s">
        <v>79</v>
      </c>
      <c r="D9" s="24" t="s">
        <v>80</v>
      </c>
      <c r="E9" s="12" t="s">
        <v>442</v>
      </c>
      <c r="M9" s="24" t="s">
        <v>273</v>
      </c>
      <c r="N9" s="24" t="s">
        <v>273</v>
      </c>
      <c r="O9" s="24" t="s">
        <v>81</v>
      </c>
      <c r="AB9" s="24" t="s">
        <v>193</v>
      </c>
      <c r="AD9" s="24" t="s">
        <v>194</v>
      </c>
      <c r="AW9" s="24" t="s">
        <v>195</v>
      </c>
      <c r="AY9" s="24" t="s">
        <v>196</v>
      </c>
    </row>
    <row r="10" spans="1:515" s="26" customFormat="1">
      <c r="A10" s="29" t="s">
        <v>164</v>
      </c>
      <c r="B10" s="34" t="s">
        <v>160</v>
      </c>
      <c r="C10" s="26" t="s">
        <v>162</v>
      </c>
      <c r="D10" s="26" t="s">
        <v>166</v>
      </c>
      <c r="E10" s="28" t="s">
        <v>355</v>
      </c>
      <c r="S10" s="26" t="s">
        <v>273</v>
      </c>
      <c r="AA10" s="26" t="s">
        <v>273</v>
      </c>
      <c r="AB10" s="26" t="s">
        <v>169</v>
      </c>
      <c r="AC10" s="26" t="s">
        <v>169</v>
      </c>
      <c r="AI10" s="26" t="s">
        <v>167</v>
      </c>
      <c r="AK10" s="26" t="s">
        <v>168</v>
      </c>
    </row>
    <row r="11" spans="1:515" s="26" customFormat="1">
      <c r="A11" s="29" t="s">
        <v>165</v>
      </c>
      <c r="B11" s="34" t="s">
        <v>161</v>
      </c>
      <c r="C11" s="26" t="s">
        <v>163</v>
      </c>
      <c r="D11" s="26" t="s">
        <v>170</v>
      </c>
      <c r="E11" s="28" t="s">
        <v>202</v>
      </c>
      <c r="S11" s="26" t="s">
        <v>273</v>
      </c>
      <c r="AA11" s="26" t="s">
        <v>273</v>
      </c>
      <c r="AB11" s="26" t="s">
        <v>169</v>
      </c>
      <c r="AC11" s="26" t="s">
        <v>169</v>
      </c>
      <c r="AH11" s="26" t="s">
        <v>274</v>
      </c>
      <c r="AJ11" s="26" t="s">
        <v>275</v>
      </c>
      <c r="BC11" s="26" t="s">
        <v>278</v>
      </c>
      <c r="BE11" s="26" t="s">
        <v>157</v>
      </c>
    </row>
    <row r="12" spans="1:515" s="1" customFormat="1">
      <c r="A12" s="11" t="s">
        <v>175</v>
      </c>
      <c r="B12" s="12" t="s">
        <v>172</v>
      </c>
      <c r="C12" s="1" t="s">
        <v>174</v>
      </c>
      <c r="D12" s="1" t="s">
        <v>178</v>
      </c>
      <c r="E12" s="28" t="s">
        <v>244</v>
      </c>
      <c r="AA12" s="13" t="s">
        <v>273</v>
      </c>
      <c r="AB12" s="26" t="s">
        <v>273</v>
      </c>
      <c r="AC12" s="26" t="s">
        <v>273</v>
      </c>
      <c r="AD12" s="13" t="s">
        <v>181</v>
      </c>
      <c r="AI12" s="13" t="s">
        <v>179</v>
      </c>
      <c r="AK12" s="1" t="s">
        <v>180</v>
      </c>
    </row>
    <row r="13" spans="1:515" s="26" customFormat="1">
      <c r="A13" s="29" t="s">
        <v>176</v>
      </c>
      <c r="B13" s="28" t="s">
        <v>173</v>
      </c>
      <c r="C13" s="26" t="s">
        <v>174</v>
      </c>
      <c r="D13" s="26" t="s">
        <v>177</v>
      </c>
      <c r="E13" s="28" t="s">
        <v>356</v>
      </c>
      <c r="AA13" s="26" t="s">
        <v>273</v>
      </c>
      <c r="AB13" s="26" t="s">
        <v>273</v>
      </c>
      <c r="AC13" s="26" t="s">
        <v>273</v>
      </c>
      <c r="AD13" s="26" t="s">
        <v>24</v>
      </c>
      <c r="AI13" s="26" t="s">
        <v>179</v>
      </c>
      <c r="AK13" s="26" t="s">
        <v>180</v>
      </c>
    </row>
    <row r="14" spans="1:515" s="26" customFormat="1">
      <c r="A14" s="29" t="s">
        <v>185</v>
      </c>
      <c r="B14" s="28" t="s">
        <v>186</v>
      </c>
      <c r="C14" s="26" t="s">
        <v>187</v>
      </c>
      <c r="D14" s="26" t="s">
        <v>188</v>
      </c>
      <c r="E14" s="28" t="s">
        <v>355</v>
      </c>
      <c r="AB14" s="26" t="s">
        <v>273</v>
      </c>
      <c r="AC14" s="26" t="s">
        <v>273</v>
      </c>
      <c r="AD14" s="26" t="s">
        <v>201</v>
      </c>
      <c r="AJ14" s="26" t="s">
        <v>199</v>
      </c>
      <c r="AN14" s="26" t="s">
        <v>200</v>
      </c>
    </row>
    <row r="15" spans="1:515" s="1" customFormat="1">
      <c r="A15" s="11" t="s">
        <v>203</v>
      </c>
      <c r="B15" s="12" t="s">
        <v>238</v>
      </c>
      <c r="C15" s="1" t="s">
        <v>10</v>
      </c>
      <c r="D15" s="1" t="s">
        <v>70</v>
      </c>
      <c r="E15" s="28" t="s">
        <v>159</v>
      </c>
      <c r="AA15" s="13"/>
      <c r="AB15" s="26"/>
      <c r="AC15" s="26" t="s">
        <v>273</v>
      </c>
      <c r="AD15" s="13" t="s">
        <v>276</v>
      </c>
      <c r="AG15" s="1" t="s">
        <v>273</v>
      </c>
      <c r="AH15" s="1" t="s">
        <v>205</v>
      </c>
      <c r="AI15" s="13"/>
      <c r="AK15" s="1" t="s">
        <v>11</v>
      </c>
      <c r="AO15" s="1" t="s">
        <v>206</v>
      </c>
    </row>
    <row r="16" spans="1:515" s="26" customFormat="1">
      <c r="A16" s="29" t="s">
        <v>208</v>
      </c>
      <c r="B16" s="28" t="s">
        <v>207</v>
      </c>
      <c r="C16" s="26" t="s">
        <v>79</v>
      </c>
      <c r="D16" s="26" t="s">
        <v>209</v>
      </c>
      <c r="E16" s="28" t="s">
        <v>364</v>
      </c>
      <c r="AD16" s="26" t="s">
        <v>273</v>
      </c>
      <c r="AG16" s="26" t="s">
        <v>273</v>
      </c>
      <c r="AH16" s="26" t="s">
        <v>273</v>
      </c>
      <c r="AI16" s="26" t="s">
        <v>210</v>
      </c>
      <c r="AN16" s="26" t="s">
        <v>211</v>
      </c>
    </row>
    <row r="17" spans="1:68" s="26" customFormat="1">
      <c r="A17" s="29" t="s">
        <v>265</v>
      </c>
      <c r="B17" s="28" t="s">
        <v>266</v>
      </c>
      <c r="C17" s="26" t="s">
        <v>10</v>
      </c>
      <c r="D17" s="26" t="s">
        <v>267</v>
      </c>
      <c r="E17" s="28" t="s">
        <v>364</v>
      </c>
      <c r="AG17" s="26" t="s">
        <v>273</v>
      </c>
      <c r="AH17" s="26" t="s">
        <v>273</v>
      </c>
      <c r="AI17" s="26" t="s">
        <v>169</v>
      </c>
      <c r="AN17" s="26" t="s">
        <v>268</v>
      </c>
      <c r="AP17" s="26" t="s">
        <v>269</v>
      </c>
    </row>
    <row r="18" spans="1:68" s="26" customFormat="1">
      <c r="A18" s="29" t="s">
        <v>221</v>
      </c>
      <c r="B18" s="34" t="s">
        <v>217</v>
      </c>
      <c r="C18" s="26" t="s">
        <v>223</v>
      </c>
      <c r="D18" s="26" t="s">
        <v>230</v>
      </c>
      <c r="E18" s="28" t="s">
        <v>364</v>
      </c>
      <c r="AG18" s="26" t="s">
        <v>273</v>
      </c>
      <c r="AH18" s="26" t="s">
        <v>273</v>
      </c>
      <c r="AI18" s="26" t="s">
        <v>24</v>
      </c>
      <c r="AJ18" s="26" t="s">
        <v>227</v>
      </c>
      <c r="AO18" s="26" t="s">
        <v>228</v>
      </c>
      <c r="AQ18" s="26" t="s">
        <v>229</v>
      </c>
    </row>
    <row r="19" spans="1:68" s="24" customFormat="1">
      <c r="A19" s="11" t="s">
        <v>222</v>
      </c>
      <c r="B19" s="34" t="s">
        <v>218</v>
      </c>
      <c r="C19" s="24" t="s">
        <v>224</v>
      </c>
      <c r="D19" s="24" t="s">
        <v>231</v>
      </c>
      <c r="E19" s="12" t="s">
        <v>272</v>
      </c>
      <c r="AG19" s="24" t="s">
        <v>273</v>
      </c>
      <c r="AH19" s="24" t="s">
        <v>273</v>
      </c>
      <c r="AI19" s="24" t="s">
        <v>227</v>
      </c>
      <c r="AJ19" s="24" t="s">
        <v>227</v>
      </c>
      <c r="AO19" s="24" t="s">
        <v>350</v>
      </c>
      <c r="AQ19" s="24" t="s">
        <v>351</v>
      </c>
      <c r="BJ19" s="24" t="s">
        <v>352</v>
      </c>
      <c r="BL19" s="24" t="s">
        <v>353</v>
      </c>
    </row>
    <row r="20" spans="1:68" s="24" customFormat="1">
      <c r="A20" s="11" t="s">
        <v>220</v>
      </c>
      <c r="B20" s="12" t="s">
        <v>219</v>
      </c>
      <c r="C20" s="24" t="s">
        <v>225</v>
      </c>
      <c r="D20" s="24" t="s">
        <v>226</v>
      </c>
      <c r="E20" s="12" t="s">
        <v>374</v>
      </c>
      <c r="AG20" s="24" t="s">
        <v>273</v>
      </c>
      <c r="AH20" s="24" t="s">
        <v>273</v>
      </c>
      <c r="AI20" s="24" t="s">
        <v>273</v>
      </c>
      <c r="AJ20" s="24" t="s">
        <v>227</v>
      </c>
      <c r="AO20" s="24" t="s">
        <v>228</v>
      </c>
      <c r="AQ20" s="24" t="s">
        <v>229</v>
      </c>
    </row>
    <row r="21" spans="1:68" s="1" customFormat="1">
      <c r="A21" s="11" t="s">
        <v>235</v>
      </c>
      <c r="B21" s="12" t="s">
        <v>233</v>
      </c>
      <c r="C21" s="1" t="s">
        <v>237</v>
      </c>
      <c r="D21" s="1" t="s">
        <v>247</v>
      </c>
      <c r="E21" s="12" t="s">
        <v>270</v>
      </c>
      <c r="AC21" s="26"/>
      <c r="AD21" s="9"/>
      <c r="AH21" s="26" t="s">
        <v>273</v>
      </c>
      <c r="AI21" s="26" t="s">
        <v>273</v>
      </c>
      <c r="AK21" s="1" t="s">
        <v>239</v>
      </c>
      <c r="AQ21" s="1" t="s">
        <v>512</v>
      </c>
      <c r="AU21" s="1" t="s">
        <v>513</v>
      </c>
      <c r="BL21" s="1" t="s">
        <v>510</v>
      </c>
      <c r="BP21" s="1" t="s">
        <v>511</v>
      </c>
    </row>
    <row r="22" spans="1:68" s="26" customFormat="1" ht="14.25" customHeight="1">
      <c r="A22" s="29" t="s">
        <v>236</v>
      </c>
      <c r="B22" s="28" t="s">
        <v>234</v>
      </c>
      <c r="C22" s="26" t="s">
        <v>237</v>
      </c>
      <c r="D22" s="26" t="s">
        <v>242</v>
      </c>
      <c r="E22" s="28" t="s">
        <v>354</v>
      </c>
      <c r="AH22" s="26" t="s">
        <v>273</v>
      </c>
      <c r="AI22" s="26" t="s">
        <v>273</v>
      </c>
      <c r="AJ22" s="26" t="s">
        <v>273</v>
      </c>
      <c r="AK22" s="26" t="s">
        <v>243</v>
      </c>
      <c r="AP22" s="26" t="s">
        <v>240</v>
      </c>
      <c r="AR22" s="26" t="s">
        <v>241</v>
      </c>
    </row>
    <row r="23" spans="1:68" s="26" customFormat="1">
      <c r="A23" s="29" t="s">
        <v>252</v>
      </c>
      <c r="B23" s="28" t="s">
        <v>248</v>
      </c>
      <c r="C23" s="26" t="s">
        <v>10</v>
      </c>
      <c r="D23" s="26" t="s">
        <v>263</v>
      </c>
      <c r="E23" s="28" t="s">
        <v>415</v>
      </c>
      <c r="AI23" s="26" t="s">
        <v>273</v>
      </c>
      <c r="AJ23" s="26" t="s">
        <v>273</v>
      </c>
      <c r="AK23" s="26" t="s">
        <v>273</v>
      </c>
      <c r="AN23" s="26" t="s">
        <v>273</v>
      </c>
      <c r="AO23" s="26" t="s">
        <v>259</v>
      </c>
      <c r="AR23" s="26" t="s">
        <v>258</v>
      </c>
      <c r="AV23" s="26" t="s">
        <v>264</v>
      </c>
    </row>
    <row r="24" spans="1:68" s="26" customFormat="1">
      <c r="A24" s="29" t="s">
        <v>444</v>
      </c>
      <c r="B24" s="28" t="s">
        <v>249</v>
      </c>
      <c r="C24" s="26" t="s">
        <v>10</v>
      </c>
      <c r="D24" s="26" t="s">
        <v>262</v>
      </c>
      <c r="E24" s="28" t="s">
        <v>362</v>
      </c>
      <c r="AI24" s="26" t="s">
        <v>273</v>
      </c>
      <c r="AJ24" s="26" t="s">
        <v>273</v>
      </c>
      <c r="AK24" s="26" t="s">
        <v>273</v>
      </c>
      <c r="AN24" s="26" t="s">
        <v>259</v>
      </c>
      <c r="AQ24" s="26" t="s">
        <v>258</v>
      </c>
      <c r="AU24" s="26" t="s">
        <v>260</v>
      </c>
    </row>
    <row r="25" spans="1:68" s="26" customFormat="1">
      <c r="A25" s="29" t="s">
        <v>253</v>
      </c>
      <c r="B25" s="28" t="s">
        <v>250</v>
      </c>
      <c r="C25" s="26" t="s">
        <v>10</v>
      </c>
      <c r="D25" s="26" t="s">
        <v>261</v>
      </c>
      <c r="E25" s="28" t="s">
        <v>362</v>
      </c>
      <c r="AI25" s="26" t="s">
        <v>273</v>
      </c>
      <c r="AJ25" s="26" t="s">
        <v>273</v>
      </c>
      <c r="AK25" s="26" t="s">
        <v>273</v>
      </c>
      <c r="AN25" s="26" t="s">
        <v>259</v>
      </c>
      <c r="AQ25" s="26" t="s">
        <v>258</v>
      </c>
      <c r="AU25" s="26" t="s">
        <v>260</v>
      </c>
    </row>
    <row r="26" spans="1:68" s="26" customFormat="1">
      <c r="A26" s="29" t="s">
        <v>254</v>
      </c>
      <c r="B26" s="28" t="s">
        <v>251</v>
      </c>
      <c r="C26" s="26" t="s">
        <v>10</v>
      </c>
      <c r="D26" s="26" t="s">
        <v>257</v>
      </c>
      <c r="E26" s="28" t="s">
        <v>362</v>
      </c>
      <c r="AI26" s="26" t="s">
        <v>273</v>
      </c>
      <c r="AJ26" s="26" t="s">
        <v>273</v>
      </c>
      <c r="AK26" s="26" t="s">
        <v>273</v>
      </c>
      <c r="AN26" s="26" t="s">
        <v>259</v>
      </c>
      <c r="AQ26" s="26" t="s">
        <v>258</v>
      </c>
      <c r="AU26" s="26" t="s">
        <v>260</v>
      </c>
    </row>
    <row r="27" spans="1:68" s="26" customFormat="1">
      <c r="A27" s="29" t="s">
        <v>284</v>
      </c>
      <c r="B27" s="28" t="s">
        <v>279</v>
      </c>
      <c r="C27" s="26" t="s">
        <v>10</v>
      </c>
      <c r="D27" s="26" t="s">
        <v>298</v>
      </c>
      <c r="E27" s="28" t="s">
        <v>363</v>
      </c>
      <c r="AJ27" s="26" t="s">
        <v>294</v>
      </c>
      <c r="AK27" s="26" t="s">
        <v>295</v>
      </c>
      <c r="AN27" s="26" t="s">
        <v>296</v>
      </c>
      <c r="AO27" s="26" t="s">
        <v>13</v>
      </c>
      <c r="AR27" s="26" t="s">
        <v>11</v>
      </c>
      <c r="AV27" s="26" t="s">
        <v>168</v>
      </c>
    </row>
    <row r="28" spans="1:68" s="26" customFormat="1">
      <c r="A28" s="29" t="s">
        <v>285</v>
      </c>
      <c r="B28" s="28" t="s">
        <v>443</v>
      </c>
      <c r="C28" s="26" t="s">
        <v>10</v>
      </c>
      <c r="D28" s="26" t="s">
        <v>170</v>
      </c>
      <c r="E28" s="28" t="s">
        <v>362</v>
      </c>
      <c r="AJ28" s="26" t="s">
        <v>294</v>
      </c>
      <c r="AK28" s="26" t="s">
        <v>295</v>
      </c>
      <c r="AN28" s="26" t="s">
        <v>296</v>
      </c>
      <c r="AO28" s="26" t="s">
        <v>13</v>
      </c>
      <c r="AR28" s="26" t="s">
        <v>11</v>
      </c>
      <c r="AV28" s="26" t="s">
        <v>168</v>
      </c>
    </row>
    <row r="29" spans="1:68" s="26" customFormat="1">
      <c r="A29" s="29" t="s">
        <v>286</v>
      </c>
      <c r="B29" s="28" t="s">
        <v>280</v>
      </c>
      <c r="C29" s="26" t="s">
        <v>10</v>
      </c>
      <c r="D29" s="26" t="s">
        <v>297</v>
      </c>
      <c r="E29" s="28" t="s">
        <v>415</v>
      </c>
      <c r="AJ29" s="26" t="s">
        <v>294</v>
      </c>
      <c r="AK29" s="26" t="s">
        <v>295</v>
      </c>
      <c r="AN29" s="26" t="s">
        <v>296</v>
      </c>
      <c r="AO29" s="26" t="s">
        <v>13</v>
      </c>
      <c r="AR29" s="26" t="s">
        <v>11</v>
      </c>
      <c r="AV29" s="26" t="s">
        <v>168</v>
      </c>
    </row>
    <row r="30" spans="1:68" s="26" customFormat="1">
      <c r="A30" s="29" t="s">
        <v>287</v>
      </c>
      <c r="B30" s="28" t="s">
        <v>281</v>
      </c>
      <c r="C30" s="26" t="s">
        <v>10</v>
      </c>
      <c r="D30" s="26" t="s">
        <v>15</v>
      </c>
      <c r="E30" s="28" t="s">
        <v>415</v>
      </c>
      <c r="AJ30" s="26" t="s">
        <v>294</v>
      </c>
      <c r="AK30" s="26" t="s">
        <v>295</v>
      </c>
      <c r="AN30" s="26" t="s">
        <v>296</v>
      </c>
      <c r="AO30" s="26" t="s">
        <v>13</v>
      </c>
      <c r="AR30" s="26" t="s">
        <v>11</v>
      </c>
      <c r="AV30" s="26" t="s">
        <v>168</v>
      </c>
    </row>
    <row r="31" spans="1:68" s="26" customFormat="1">
      <c r="A31" s="29" t="s">
        <v>288</v>
      </c>
      <c r="B31" s="28" t="s">
        <v>282</v>
      </c>
      <c r="C31" s="26" t="s">
        <v>10</v>
      </c>
      <c r="D31" s="26" t="s">
        <v>293</v>
      </c>
      <c r="E31" s="28" t="s">
        <v>362</v>
      </c>
      <c r="AJ31" s="26" t="s">
        <v>294</v>
      </c>
      <c r="AK31" s="26" t="s">
        <v>295</v>
      </c>
      <c r="AN31" s="26" t="s">
        <v>296</v>
      </c>
      <c r="AO31" s="26" t="s">
        <v>13</v>
      </c>
      <c r="AR31" s="26" t="s">
        <v>11</v>
      </c>
      <c r="AV31" s="26" t="s">
        <v>168</v>
      </c>
    </row>
    <row r="32" spans="1:68" s="26" customFormat="1">
      <c r="A32" s="29" t="s">
        <v>289</v>
      </c>
      <c r="B32" s="28" t="s">
        <v>283</v>
      </c>
      <c r="C32" s="26" t="s">
        <v>10</v>
      </c>
      <c r="D32" s="26" t="s">
        <v>166</v>
      </c>
      <c r="E32" s="28" t="s">
        <v>415</v>
      </c>
      <c r="AJ32" s="26" t="s">
        <v>291</v>
      </c>
      <c r="AK32" s="26" t="s">
        <v>292</v>
      </c>
      <c r="AN32" s="26" t="s">
        <v>292</v>
      </c>
      <c r="AO32" s="26" t="s">
        <v>13</v>
      </c>
      <c r="AR32" s="26" t="s">
        <v>11</v>
      </c>
      <c r="AV32" s="26" t="s">
        <v>290</v>
      </c>
    </row>
    <row r="33" spans="1:82" s="26" customFormat="1">
      <c r="A33" s="29" t="s">
        <v>330</v>
      </c>
      <c r="B33" s="34" t="s">
        <v>327</v>
      </c>
      <c r="C33" s="26" t="s">
        <v>26</v>
      </c>
      <c r="D33" s="26" t="s">
        <v>51</v>
      </c>
      <c r="E33" s="28" t="s">
        <v>415</v>
      </c>
      <c r="AN33" s="26" t="s">
        <v>336</v>
      </c>
      <c r="AO33" s="26" t="s">
        <v>337</v>
      </c>
      <c r="AP33" s="26" t="s">
        <v>13</v>
      </c>
      <c r="AQ33" s="26" t="s">
        <v>335</v>
      </c>
      <c r="AW33" s="26" t="s">
        <v>334</v>
      </c>
      <c r="AY33" s="26" t="s">
        <v>180</v>
      </c>
    </row>
    <row r="34" spans="1:82" s="24" customFormat="1">
      <c r="A34" s="11" t="s">
        <v>332</v>
      </c>
      <c r="B34" s="34" t="s">
        <v>328</v>
      </c>
      <c r="C34" s="24" t="s">
        <v>331</v>
      </c>
      <c r="D34" s="24" t="s">
        <v>333</v>
      </c>
      <c r="E34" s="12" t="s">
        <v>560</v>
      </c>
      <c r="AN34" s="24" t="s">
        <v>292</v>
      </c>
      <c r="AO34" s="24" t="s">
        <v>292</v>
      </c>
      <c r="AP34" s="24" t="s">
        <v>14</v>
      </c>
      <c r="AV34" s="24" t="s">
        <v>193</v>
      </c>
      <c r="AX34" s="24" t="s">
        <v>194</v>
      </c>
      <c r="BQ34" s="24" t="s">
        <v>403</v>
      </c>
      <c r="BS34" s="24" t="s">
        <v>404</v>
      </c>
    </row>
    <row r="35" spans="1:82" s="24" customFormat="1">
      <c r="A35" s="11" t="s">
        <v>343</v>
      </c>
      <c r="B35" s="34" t="s">
        <v>342</v>
      </c>
      <c r="C35" s="24" t="s">
        <v>344</v>
      </c>
      <c r="D35" s="24" t="s">
        <v>345</v>
      </c>
      <c r="E35" s="12" t="s">
        <v>442</v>
      </c>
      <c r="AO35" s="24" t="s">
        <v>349</v>
      </c>
      <c r="AQ35" s="24" t="s">
        <v>346</v>
      </c>
      <c r="AR35" s="24" t="s">
        <v>346</v>
      </c>
      <c r="AW35" s="24" t="s">
        <v>347</v>
      </c>
      <c r="AY35" s="24" t="s">
        <v>348</v>
      </c>
    </row>
    <row r="36" spans="1:82" s="26" customFormat="1">
      <c r="A36" s="29" t="s">
        <v>372</v>
      </c>
      <c r="B36" s="28" t="s">
        <v>365</v>
      </c>
      <c r="C36" s="26" t="s">
        <v>366</v>
      </c>
      <c r="D36" s="26" t="s">
        <v>375</v>
      </c>
      <c r="E36" s="28" t="s">
        <v>202</v>
      </c>
      <c r="AU36" s="26" t="s">
        <v>379</v>
      </c>
      <c r="AV36" s="26" t="s">
        <v>379</v>
      </c>
      <c r="AW36" s="26" t="s">
        <v>378</v>
      </c>
      <c r="AX36" s="26" t="s">
        <v>378</v>
      </c>
      <c r="BC36" s="26" t="s">
        <v>376</v>
      </c>
      <c r="BE36" s="26" t="s">
        <v>377</v>
      </c>
    </row>
    <row r="37" spans="1:82" s="26" customFormat="1">
      <c r="A37" s="29" t="s">
        <v>370</v>
      </c>
      <c r="B37" s="28" t="s">
        <v>368</v>
      </c>
      <c r="C37" s="26" t="s">
        <v>367</v>
      </c>
      <c r="D37" s="26" t="s">
        <v>380</v>
      </c>
      <c r="E37" s="28" t="s">
        <v>202</v>
      </c>
      <c r="AU37" s="26" t="s">
        <v>379</v>
      </c>
      <c r="AV37" s="26" t="s">
        <v>382</v>
      </c>
      <c r="AW37" s="26" t="s">
        <v>383</v>
      </c>
      <c r="AX37" s="26" t="s">
        <v>379</v>
      </c>
      <c r="AY37" s="26" t="s">
        <v>378</v>
      </c>
      <c r="BD37" s="26" t="s">
        <v>376</v>
      </c>
      <c r="BF37" s="26" t="s">
        <v>381</v>
      </c>
    </row>
    <row r="38" spans="1:82" s="26" customFormat="1">
      <c r="A38" s="29" t="s">
        <v>371</v>
      </c>
      <c r="B38" s="28" t="s">
        <v>369</v>
      </c>
      <c r="C38" s="26" t="s">
        <v>367</v>
      </c>
      <c r="D38" s="26" t="s">
        <v>384</v>
      </c>
      <c r="E38" s="28" t="s">
        <v>202</v>
      </c>
      <c r="AU38" s="26" t="s">
        <v>379</v>
      </c>
      <c r="AV38" s="26" t="s">
        <v>379</v>
      </c>
      <c r="AW38" s="26" t="s">
        <v>379</v>
      </c>
      <c r="AX38" s="26" t="s">
        <v>378</v>
      </c>
      <c r="BC38" s="26" t="s">
        <v>376</v>
      </c>
      <c r="BE38" s="26" t="s">
        <v>381</v>
      </c>
    </row>
    <row r="39" spans="1:82" s="26" customFormat="1">
      <c r="A39" s="29" t="s">
        <v>400</v>
      </c>
      <c r="B39" s="28" t="s">
        <v>396</v>
      </c>
      <c r="C39" s="26" t="s">
        <v>397</v>
      </c>
      <c r="D39" s="26" t="s">
        <v>177</v>
      </c>
      <c r="E39" s="28" t="s">
        <v>202</v>
      </c>
      <c r="AV39" s="26" t="s">
        <v>405</v>
      </c>
      <c r="AW39" s="26" t="s">
        <v>416</v>
      </c>
      <c r="AX39" s="26" t="s">
        <v>81</v>
      </c>
      <c r="BD39" s="26" t="s">
        <v>167</v>
      </c>
      <c r="BF39" s="26" t="s">
        <v>168</v>
      </c>
    </row>
    <row r="40" spans="1:82" s="44" customFormat="1" ht="14.25" thickBot="1">
      <c r="A40" s="42" t="s">
        <v>399</v>
      </c>
      <c r="B40" s="43" t="s">
        <v>398</v>
      </c>
      <c r="C40" s="44" t="s">
        <v>401</v>
      </c>
      <c r="D40" s="44" t="s">
        <v>402</v>
      </c>
      <c r="E40" s="43" t="s">
        <v>1615</v>
      </c>
      <c r="AV40" s="44" t="s">
        <v>276</v>
      </c>
      <c r="AW40" s="44" t="s">
        <v>276</v>
      </c>
      <c r="AY40" s="44" t="s">
        <v>81</v>
      </c>
      <c r="BE40" s="44" t="s">
        <v>454</v>
      </c>
      <c r="BI40" s="44" t="s">
        <v>455</v>
      </c>
      <c r="BZ40" s="44" t="s">
        <v>456</v>
      </c>
      <c r="CD40" s="44" t="s">
        <v>457</v>
      </c>
    </row>
    <row r="41" spans="1:82" s="26" customFormat="1">
      <c r="A41" s="29" t="s">
        <v>409</v>
      </c>
      <c r="B41" s="28" t="s">
        <v>406</v>
      </c>
      <c r="C41" s="26" t="s">
        <v>407</v>
      </c>
      <c r="D41" s="26" t="s">
        <v>408</v>
      </c>
      <c r="E41" s="28" t="s">
        <v>272</v>
      </c>
      <c r="AW41" s="26" t="s">
        <v>414</v>
      </c>
      <c r="AX41" s="26" t="s">
        <v>414</v>
      </c>
      <c r="AY41" s="26" t="s">
        <v>414</v>
      </c>
      <c r="BB41" s="26" t="s">
        <v>411</v>
      </c>
      <c r="BE41" s="26" t="s">
        <v>412</v>
      </c>
      <c r="BI41" s="26" t="s">
        <v>413</v>
      </c>
    </row>
    <row r="42" spans="1:82" s="26" customFormat="1">
      <c r="A42" s="29" t="s">
        <v>421</v>
      </c>
      <c r="B42" s="28" t="s">
        <v>417</v>
      </c>
      <c r="C42" s="26" t="s">
        <v>419</v>
      </c>
      <c r="D42" s="26" t="s">
        <v>423</v>
      </c>
      <c r="E42" s="28" t="s">
        <v>545</v>
      </c>
      <c r="AY42" s="26" t="s">
        <v>427</v>
      </c>
      <c r="BB42" s="26" t="s">
        <v>428</v>
      </c>
      <c r="BC42" s="26" t="s">
        <v>429</v>
      </c>
      <c r="BD42" s="26" t="s">
        <v>424</v>
      </c>
      <c r="BI42" s="26" t="s">
        <v>425</v>
      </c>
      <c r="BK42" s="26" t="s">
        <v>426</v>
      </c>
    </row>
    <row r="43" spans="1:82" s="26" customFormat="1">
      <c r="A43" s="29" t="s">
        <v>422</v>
      </c>
      <c r="B43" s="28" t="s">
        <v>418</v>
      </c>
      <c r="C43" s="26" t="s">
        <v>420</v>
      </c>
      <c r="D43" s="26" t="s">
        <v>430</v>
      </c>
      <c r="E43" s="28" t="s">
        <v>545</v>
      </c>
      <c r="AY43" s="26" t="s">
        <v>429</v>
      </c>
      <c r="BB43" s="26" t="s">
        <v>429</v>
      </c>
      <c r="BC43" s="26" t="s">
        <v>429</v>
      </c>
      <c r="BD43" s="26" t="s">
        <v>424</v>
      </c>
      <c r="BI43" s="26" t="s">
        <v>431</v>
      </c>
      <c r="BK43" s="26" t="s">
        <v>426</v>
      </c>
    </row>
    <row r="44" spans="1:82" s="26" customFormat="1">
      <c r="A44" s="29" t="s">
        <v>435</v>
      </c>
      <c r="B44" s="28" t="s">
        <v>432</v>
      </c>
      <c r="C44" s="26" t="s">
        <v>434</v>
      </c>
      <c r="D44" s="26" t="s">
        <v>423</v>
      </c>
      <c r="E44" s="28" t="s">
        <v>545</v>
      </c>
      <c r="BB44" s="26" t="s">
        <v>439</v>
      </c>
      <c r="BC44" s="26" t="s">
        <v>429</v>
      </c>
      <c r="BD44" s="26" t="s">
        <v>438</v>
      </c>
      <c r="BE44" s="26" t="s">
        <v>424</v>
      </c>
      <c r="BJ44" s="26" t="s">
        <v>437</v>
      </c>
      <c r="BL44" s="26" t="s">
        <v>426</v>
      </c>
    </row>
    <row r="45" spans="1:82" s="26" customFormat="1">
      <c r="A45" s="29" t="s">
        <v>436</v>
      </c>
      <c r="B45" s="28" t="s">
        <v>433</v>
      </c>
      <c r="C45" s="26" t="s">
        <v>434</v>
      </c>
      <c r="D45" s="26" t="s">
        <v>440</v>
      </c>
      <c r="E45" s="28" t="s">
        <v>545</v>
      </c>
      <c r="BB45" s="26" t="s">
        <v>439</v>
      </c>
      <c r="BC45" s="26" t="s">
        <v>428</v>
      </c>
      <c r="BD45" s="26" t="s">
        <v>438</v>
      </c>
      <c r="BE45" s="26" t="s">
        <v>424</v>
      </c>
      <c r="BK45" s="26" t="s">
        <v>437</v>
      </c>
      <c r="BM45" s="26" t="s">
        <v>441</v>
      </c>
    </row>
    <row r="46" spans="1:82" s="26" customFormat="1">
      <c r="A46" s="29" t="s">
        <v>446</v>
      </c>
      <c r="B46" s="28" t="s">
        <v>445</v>
      </c>
      <c r="C46" s="26" t="s">
        <v>447</v>
      </c>
      <c r="D46" s="26" t="s">
        <v>448</v>
      </c>
      <c r="E46" s="28" t="s">
        <v>545</v>
      </c>
      <c r="BC46" s="26" t="s">
        <v>453</v>
      </c>
      <c r="BE46" s="26" t="s">
        <v>450</v>
      </c>
      <c r="BF46" s="26" t="s">
        <v>451</v>
      </c>
      <c r="BK46" s="26" t="s">
        <v>449</v>
      </c>
      <c r="BM46" s="26" t="s">
        <v>452</v>
      </c>
    </row>
    <row r="47" spans="1:82" s="26" customFormat="1">
      <c r="A47" s="29" t="s">
        <v>461</v>
      </c>
      <c r="B47" s="28" t="s">
        <v>458</v>
      </c>
      <c r="C47" s="26" t="s">
        <v>462</v>
      </c>
      <c r="D47" s="26" t="s">
        <v>466</v>
      </c>
      <c r="E47" s="28" t="s">
        <v>202</v>
      </c>
      <c r="BI47" s="26" t="s">
        <v>470</v>
      </c>
      <c r="BJ47" s="26" t="s">
        <v>470</v>
      </c>
      <c r="BK47" s="26" t="s">
        <v>13</v>
      </c>
      <c r="BL47" s="26" t="s">
        <v>469</v>
      </c>
      <c r="BQ47" s="26" t="s">
        <v>467</v>
      </c>
      <c r="BS47" s="26" t="s">
        <v>468</v>
      </c>
    </row>
    <row r="48" spans="1:82" s="24" customFormat="1">
      <c r="A48" s="11" t="s">
        <v>460</v>
      </c>
      <c r="B48" s="12" t="s">
        <v>459</v>
      </c>
      <c r="C48" s="24" t="s">
        <v>463</v>
      </c>
      <c r="D48" s="24" t="s">
        <v>471</v>
      </c>
      <c r="E48" s="12" t="s">
        <v>202</v>
      </c>
      <c r="BI48" s="24" t="s">
        <v>470</v>
      </c>
      <c r="BJ48" s="24" t="s">
        <v>472</v>
      </c>
      <c r="BK48" s="24" t="s">
        <v>469</v>
      </c>
      <c r="BQ48" s="24" t="s">
        <v>467</v>
      </c>
      <c r="BS48" s="24" t="s">
        <v>468</v>
      </c>
    </row>
    <row r="49" spans="1:117" s="1" customFormat="1">
      <c r="A49" s="11" t="s">
        <v>479</v>
      </c>
      <c r="B49" s="12" t="s">
        <v>475</v>
      </c>
      <c r="C49" s="1" t="s">
        <v>477</v>
      </c>
      <c r="D49" s="1" t="s">
        <v>481</v>
      </c>
      <c r="E49" s="12" t="s">
        <v>202</v>
      </c>
      <c r="AC49" s="26"/>
      <c r="AD49" s="9"/>
      <c r="AH49" s="25"/>
      <c r="AW49" s="26"/>
      <c r="BJ49" s="1" t="s">
        <v>484</v>
      </c>
      <c r="BK49" s="1" t="s">
        <v>484</v>
      </c>
      <c r="BL49" s="1" t="s">
        <v>483</v>
      </c>
      <c r="BR49" s="1" t="s">
        <v>546</v>
      </c>
      <c r="BT49" s="1" t="s">
        <v>547</v>
      </c>
      <c r="CM49" s="1" t="s">
        <v>548</v>
      </c>
      <c r="CO49" s="1" t="s">
        <v>549</v>
      </c>
    </row>
    <row r="50" spans="1:117" s="26" customFormat="1">
      <c r="A50" s="29" t="s">
        <v>480</v>
      </c>
      <c r="B50" s="28" t="s">
        <v>476</v>
      </c>
      <c r="C50" s="26" t="s">
        <v>478</v>
      </c>
      <c r="D50" s="26" t="s">
        <v>482</v>
      </c>
      <c r="E50" s="28" t="s">
        <v>544</v>
      </c>
      <c r="BJ50" s="26" t="s">
        <v>488</v>
      </c>
      <c r="BK50" s="26" t="s">
        <v>489</v>
      </c>
      <c r="BL50" s="26" t="s">
        <v>490</v>
      </c>
      <c r="BM50" s="26" t="s">
        <v>485</v>
      </c>
      <c r="BR50" s="26" t="s">
        <v>486</v>
      </c>
      <c r="BT50" s="26" t="s">
        <v>487</v>
      </c>
    </row>
    <row r="51" spans="1:117" s="26" customFormat="1">
      <c r="A51" s="29" t="s">
        <v>497</v>
      </c>
      <c r="B51" s="28" t="s">
        <v>491</v>
      </c>
      <c r="C51" s="26" t="s">
        <v>493</v>
      </c>
      <c r="D51" s="26" t="s">
        <v>499</v>
      </c>
      <c r="E51" s="28" t="s">
        <v>202</v>
      </c>
      <c r="BK51" s="26" t="s">
        <v>488</v>
      </c>
      <c r="BL51" s="26" t="s">
        <v>488</v>
      </c>
      <c r="BM51" s="26" t="s">
        <v>485</v>
      </c>
      <c r="BP51" s="26" t="s">
        <v>485</v>
      </c>
      <c r="BS51" s="26" t="s">
        <v>486</v>
      </c>
      <c r="BW51" s="26" t="s">
        <v>487</v>
      </c>
    </row>
    <row r="52" spans="1:117" s="26" customFormat="1">
      <c r="A52" s="29" t="s">
        <v>498</v>
      </c>
      <c r="B52" s="28" t="s">
        <v>492</v>
      </c>
      <c r="C52" s="26" t="s">
        <v>494</v>
      </c>
      <c r="D52" s="26" t="s">
        <v>500</v>
      </c>
      <c r="E52" s="28" t="s">
        <v>202</v>
      </c>
      <c r="BK52" s="26" t="s">
        <v>488</v>
      </c>
      <c r="BL52" s="26" t="s">
        <v>488</v>
      </c>
      <c r="BM52" s="26" t="s">
        <v>488</v>
      </c>
      <c r="BP52" s="26" t="s">
        <v>501</v>
      </c>
      <c r="BS52" s="26" t="s">
        <v>486</v>
      </c>
      <c r="BW52" s="26" t="s">
        <v>487</v>
      </c>
    </row>
    <row r="53" spans="1:117" s="26" customFormat="1">
      <c r="A53" s="29" t="s">
        <v>504</v>
      </c>
      <c r="B53" s="28" t="s">
        <v>502</v>
      </c>
      <c r="C53" s="26" t="s">
        <v>506</v>
      </c>
      <c r="D53" s="26" t="s">
        <v>509</v>
      </c>
      <c r="E53" s="28" t="s">
        <v>586</v>
      </c>
      <c r="BL53" s="26" t="s">
        <v>517</v>
      </c>
      <c r="BM53" s="26" t="s">
        <v>517</v>
      </c>
      <c r="BP53" s="26" t="s">
        <v>517</v>
      </c>
      <c r="BQ53" s="26" t="s">
        <v>514</v>
      </c>
      <c r="BT53" s="26" t="s">
        <v>515</v>
      </c>
      <c r="BX53" s="26" t="s">
        <v>516</v>
      </c>
    </row>
    <row r="54" spans="1:117" s="26" customFormat="1">
      <c r="A54" s="29" t="s">
        <v>505</v>
      </c>
      <c r="B54" s="28" t="s">
        <v>503</v>
      </c>
      <c r="C54" s="26" t="s">
        <v>507</v>
      </c>
      <c r="D54" s="26" t="s">
        <v>508</v>
      </c>
      <c r="E54" s="28" t="s">
        <v>586</v>
      </c>
      <c r="BL54" s="26" t="s">
        <v>517</v>
      </c>
      <c r="BM54" s="26" t="s">
        <v>517</v>
      </c>
      <c r="BP54" s="26" t="s">
        <v>488</v>
      </c>
      <c r="BQ54" s="26" t="s">
        <v>485</v>
      </c>
      <c r="BT54" s="26" t="s">
        <v>515</v>
      </c>
      <c r="BX54" s="26" t="s">
        <v>516</v>
      </c>
      <c r="CD54" s="26" t="s">
        <v>627</v>
      </c>
    </row>
    <row r="55" spans="1:117" s="1" customFormat="1">
      <c r="A55" s="11" t="s">
        <v>524</v>
      </c>
      <c r="B55" s="12" t="s">
        <v>522</v>
      </c>
      <c r="C55" s="1" t="s">
        <v>494</v>
      </c>
      <c r="D55" s="1" t="s">
        <v>523</v>
      </c>
      <c r="E55" s="28" t="s">
        <v>355</v>
      </c>
      <c r="AC55" s="26"/>
      <c r="AD55" s="9"/>
      <c r="AH55" s="25"/>
      <c r="AW55" s="26"/>
      <c r="BM55" s="1" t="s">
        <v>488</v>
      </c>
      <c r="BP55" s="1" t="s">
        <v>488</v>
      </c>
      <c r="BQ55" s="1" t="s">
        <v>488</v>
      </c>
      <c r="BR55" s="1" t="s">
        <v>485</v>
      </c>
      <c r="BW55" s="1" t="s">
        <v>486</v>
      </c>
      <c r="BY55" s="1" t="s">
        <v>487</v>
      </c>
    </row>
    <row r="56" spans="1:117" s="1" customFormat="1">
      <c r="A56" s="11" t="s">
        <v>532</v>
      </c>
      <c r="B56" s="12" t="s">
        <v>526</v>
      </c>
      <c r="C56" s="1" t="s">
        <v>528</v>
      </c>
      <c r="D56" s="1" t="s">
        <v>530</v>
      </c>
      <c r="E56" s="28" t="s">
        <v>202</v>
      </c>
      <c r="AC56" s="26"/>
      <c r="AD56" s="9"/>
      <c r="AH56" s="25"/>
      <c r="AW56" s="26"/>
      <c r="BQ56" s="1" t="s">
        <v>537</v>
      </c>
      <c r="BR56" s="1" t="s">
        <v>537</v>
      </c>
      <c r="BS56" s="1" t="s">
        <v>537</v>
      </c>
      <c r="BT56" s="1" t="s">
        <v>534</v>
      </c>
      <c r="BY56" s="1" t="s">
        <v>536</v>
      </c>
      <c r="CA56" s="1" t="s">
        <v>535</v>
      </c>
    </row>
    <row r="57" spans="1:117" s="1" customFormat="1">
      <c r="A57" s="11" t="s">
        <v>533</v>
      </c>
      <c r="B57" s="12" t="s">
        <v>527</v>
      </c>
      <c r="C57" s="1" t="s">
        <v>529</v>
      </c>
      <c r="D57" s="1" t="s">
        <v>531</v>
      </c>
      <c r="E57" s="28" t="s">
        <v>202</v>
      </c>
      <c r="AC57" s="26"/>
      <c r="AD57" s="9"/>
      <c r="AH57" s="25"/>
      <c r="AW57" s="26"/>
      <c r="BP57" s="1" t="s">
        <v>537</v>
      </c>
      <c r="BQ57" s="1" t="s">
        <v>539</v>
      </c>
      <c r="BR57" s="1" t="s">
        <v>537</v>
      </c>
      <c r="BS57" s="1" t="s">
        <v>538</v>
      </c>
      <c r="BX57" s="1" t="s">
        <v>536</v>
      </c>
      <c r="BZ57" s="1" t="s">
        <v>535</v>
      </c>
    </row>
    <row r="58" spans="1:117" s="1" customFormat="1">
      <c r="A58" s="11" t="s">
        <v>541</v>
      </c>
      <c r="B58" s="12" t="s">
        <v>540</v>
      </c>
      <c r="C58" s="1" t="s">
        <v>529</v>
      </c>
      <c r="D58" s="1" t="s">
        <v>550</v>
      </c>
      <c r="E58" s="28" t="s">
        <v>202</v>
      </c>
      <c r="AC58" s="26"/>
      <c r="AD58" s="9"/>
      <c r="AH58" s="25"/>
      <c r="AW58" s="26"/>
      <c r="BQ58" s="1" t="s">
        <v>554</v>
      </c>
      <c r="BR58" s="1" t="s">
        <v>554</v>
      </c>
      <c r="BS58" s="1" t="s">
        <v>554</v>
      </c>
      <c r="BT58" s="1" t="s">
        <v>555</v>
      </c>
      <c r="BY58" s="1" t="s">
        <v>553</v>
      </c>
      <c r="CA58" s="1" t="s">
        <v>552</v>
      </c>
    </row>
    <row r="59" spans="1:117" s="26" customFormat="1">
      <c r="A59" s="29" t="s">
        <v>557</v>
      </c>
      <c r="B59" s="28" t="s">
        <v>556</v>
      </c>
      <c r="C59" s="26" t="s">
        <v>558</v>
      </c>
      <c r="D59" s="26" t="s">
        <v>559</v>
      </c>
      <c r="E59" s="28" t="s">
        <v>202</v>
      </c>
      <c r="BT59" s="26" t="s">
        <v>564</v>
      </c>
      <c r="BW59" s="26" t="s">
        <v>564</v>
      </c>
      <c r="BX59" s="26" t="s">
        <v>564</v>
      </c>
      <c r="BY59" s="26" t="s">
        <v>561</v>
      </c>
      <c r="CD59" s="26" t="s">
        <v>562</v>
      </c>
      <c r="CF59" s="26" t="s">
        <v>563</v>
      </c>
    </row>
    <row r="60" spans="1:117" s="1" customFormat="1">
      <c r="A60" s="11" t="s">
        <v>569</v>
      </c>
      <c r="B60" s="12" t="s">
        <v>565</v>
      </c>
      <c r="C60" s="1" t="s">
        <v>568</v>
      </c>
      <c r="D60" s="1" t="s">
        <v>571</v>
      </c>
      <c r="E60" s="12" t="s">
        <v>676</v>
      </c>
      <c r="AC60" s="26"/>
      <c r="AD60" s="9"/>
      <c r="AH60" s="25"/>
      <c r="AW60" s="26"/>
      <c r="BW60" s="1" t="s">
        <v>576</v>
      </c>
      <c r="BX60" s="1" t="s">
        <v>576</v>
      </c>
      <c r="BY60" s="1" t="s">
        <v>575</v>
      </c>
      <c r="BZ60" s="1" t="s">
        <v>575</v>
      </c>
      <c r="CF60" s="1" t="s">
        <v>573</v>
      </c>
      <c r="CH60" s="1" t="s">
        <v>574</v>
      </c>
    </row>
    <row r="61" spans="1:117" s="1" customFormat="1">
      <c r="A61" s="11" t="s">
        <v>570</v>
      </c>
      <c r="B61" s="12" t="s">
        <v>566</v>
      </c>
      <c r="C61" s="1" t="s">
        <v>567</v>
      </c>
      <c r="D61" s="1" t="s">
        <v>572</v>
      </c>
      <c r="E61" s="12" t="s">
        <v>202</v>
      </c>
      <c r="AC61" s="26"/>
      <c r="AD61" s="9"/>
      <c r="AH61" s="25"/>
      <c r="AW61" s="26"/>
      <c r="BW61" s="1" t="s">
        <v>576</v>
      </c>
      <c r="BX61" s="1" t="s">
        <v>576</v>
      </c>
      <c r="BY61" s="1" t="s">
        <v>575</v>
      </c>
      <c r="CE61" s="1" t="s">
        <v>573</v>
      </c>
      <c r="CG61" s="1" t="s">
        <v>577</v>
      </c>
    </row>
    <row r="62" spans="1:117" s="1" customFormat="1">
      <c r="A62" s="11" t="s">
        <v>581</v>
      </c>
      <c r="B62" s="12" t="s">
        <v>578</v>
      </c>
      <c r="C62" s="1" t="s">
        <v>579</v>
      </c>
      <c r="D62" s="1" t="s">
        <v>580</v>
      </c>
      <c r="E62" s="12" t="s">
        <v>202</v>
      </c>
      <c r="AC62" s="26"/>
      <c r="AD62" s="9"/>
      <c r="AH62" s="25"/>
      <c r="BX62" s="1" t="s">
        <v>585</v>
      </c>
      <c r="BY62" s="1" t="s">
        <v>585</v>
      </c>
      <c r="BZ62" s="1" t="s">
        <v>585</v>
      </c>
      <c r="CA62" s="1" t="s">
        <v>582</v>
      </c>
      <c r="CF62" s="1" t="s">
        <v>583</v>
      </c>
      <c r="CH62" s="1" t="s">
        <v>584</v>
      </c>
    </row>
    <row r="63" spans="1:117" s="1" customFormat="1">
      <c r="A63" s="11" t="s">
        <v>593</v>
      </c>
      <c r="B63" s="12" t="s">
        <v>587</v>
      </c>
      <c r="C63" s="1" t="s">
        <v>589</v>
      </c>
      <c r="D63" s="1" t="s">
        <v>591</v>
      </c>
      <c r="E63" s="12" t="s">
        <v>202</v>
      </c>
      <c r="AC63" s="26"/>
      <c r="AD63" s="9"/>
      <c r="AH63" s="25"/>
      <c r="CD63" s="1" t="s">
        <v>597</v>
      </c>
      <c r="CE63" s="1" t="s">
        <v>598</v>
      </c>
      <c r="CF63" s="1" t="s">
        <v>595</v>
      </c>
      <c r="CG63" s="1" t="s">
        <v>596</v>
      </c>
      <c r="CM63" s="1" t="s">
        <v>663</v>
      </c>
      <c r="CO63" s="1" t="s">
        <v>194</v>
      </c>
      <c r="DI63" s="1" t="s">
        <v>664</v>
      </c>
      <c r="DM63" s="1" t="s">
        <v>665</v>
      </c>
    </row>
    <row r="64" spans="1:117" s="1" customFormat="1">
      <c r="A64" s="11" t="s">
        <v>594</v>
      </c>
      <c r="B64" s="12" t="s">
        <v>588</v>
      </c>
      <c r="C64" s="1" t="s">
        <v>590</v>
      </c>
      <c r="D64" s="1" t="s">
        <v>592</v>
      </c>
      <c r="E64" s="12" t="s">
        <v>676</v>
      </c>
      <c r="AC64" s="26"/>
      <c r="AD64" s="9"/>
      <c r="AH64" s="25"/>
      <c r="CD64" s="1" t="s">
        <v>602</v>
      </c>
      <c r="CE64" s="1" t="s">
        <v>603</v>
      </c>
      <c r="CF64" s="1" t="s">
        <v>603</v>
      </c>
      <c r="CG64" s="1" t="s">
        <v>599</v>
      </c>
      <c r="CL64" s="1" t="s">
        <v>600</v>
      </c>
      <c r="CN64" s="1" t="s">
        <v>601</v>
      </c>
    </row>
    <row r="65" spans="1:126" s="1" customFormat="1">
      <c r="A65" s="11" t="s">
        <v>607</v>
      </c>
      <c r="B65" s="12" t="s">
        <v>604</v>
      </c>
      <c r="C65" s="1" t="s">
        <v>605</v>
      </c>
      <c r="D65" s="1" t="s">
        <v>606</v>
      </c>
      <c r="E65" s="12" t="s">
        <v>676</v>
      </c>
      <c r="AC65" s="26"/>
      <c r="AD65" s="9"/>
      <c r="AH65" s="25"/>
      <c r="CE65" s="1" t="s">
        <v>609</v>
      </c>
      <c r="CG65" s="1" t="s">
        <v>608</v>
      </c>
      <c r="CH65" s="1" t="s">
        <v>608</v>
      </c>
      <c r="CM65" s="1" t="s">
        <v>600</v>
      </c>
      <c r="CO65" s="1" t="s">
        <v>601</v>
      </c>
      <c r="DH65" s="1" t="s">
        <v>758</v>
      </c>
    </row>
    <row r="66" spans="1:126" s="1" customFormat="1">
      <c r="A66" s="11" t="s">
        <v>630</v>
      </c>
      <c r="B66" s="12" t="s">
        <v>628</v>
      </c>
      <c r="C66" s="1" t="s">
        <v>605</v>
      </c>
      <c r="D66" s="1" t="s">
        <v>629</v>
      </c>
      <c r="E66" s="12" t="s">
        <v>91</v>
      </c>
      <c r="AC66" s="26"/>
      <c r="AD66" s="9"/>
      <c r="AH66" s="25"/>
      <c r="CF66" s="1" t="s">
        <v>609</v>
      </c>
      <c r="CG66" s="1" t="s">
        <v>609</v>
      </c>
      <c r="CH66" s="1" t="s">
        <v>609</v>
      </c>
      <c r="CK66" s="1" t="s">
        <v>608</v>
      </c>
      <c r="CN66" s="1" t="s">
        <v>600</v>
      </c>
      <c r="CR66" s="1" t="s">
        <v>601</v>
      </c>
    </row>
    <row r="67" spans="1:126" s="1" customFormat="1">
      <c r="A67" s="11" t="s">
        <v>639</v>
      </c>
      <c r="B67" s="12" t="s">
        <v>633</v>
      </c>
      <c r="C67" s="1" t="s">
        <v>635</v>
      </c>
      <c r="D67" s="1" t="s">
        <v>637</v>
      </c>
      <c r="E67" s="12" t="s">
        <v>272</v>
      </c>
      <c r="AC67" s="26"/>
      <c r="AD67" s="9"/>
      <c r="AH67" s="25"/>
      <c r="CK67" s="1" t="s">
        <v>644</v>
      </c>
      <c r="CL67" s="1" t="s">
        <v>644</v>
      </c>
      <c r="CM67" s="1" t="s">
        <v>643</v>
      </c>
      <c r="CN67" s="1" t="s">
        <v>643</v>
      </c>
      <c r="CT67" s="1" t="s">
        <v>641</v>
      </c>
      <c r="CV67" s="1" t="s">
        <v>642</v>
      </c>
    </row>
    <row r="68" spans="1:126" s="1" customFormat="1">
      <c r="A68" s="11" t="s">
        <v>638</v>
      </c>
      <c r="B68" s="12" t="s">
        <v>634</v>
      </c>
      <c r="C68" s="1" t="s">
        <v>636</v>
      </c>
      <c r="D68" s="1" t="s">
        <v>640</v>
      </c>
      <c r="E68" s="12" t="s">
        <v>708</v>
      </c>
      <c r="AC68" s="26"/>
      <c r="AD68" s="9"/>
      <c r="AH68" s="25"/>
      <c r="CK68" s="1" t="s">
        <v>644</v>
      </c>
      <c r="CL68" s="1" t="s">
        <v>646</v>
      </c>
      <c r="CM68" s="1" t="s">
        <v>644</v>
      </c>
      <c r="CN68" s="1" t="s">
        <v>678</v>
      </c>
      <c r="CS68" s="1" t="s">
        <v>645</v>
      </c>
      <c r="CU68" s="1" t="s">
        <v>642</v>
      </c>
    </row>
    <row r="69" spans="1:126" s="1" customFormat="1">
      <c r="A69" s="11" t="s">
        <v>651</v>
      </c>
      <c r="B69" s="12" t="s">
        <v>647</v>
      </c>
      <c r="C69" s="1" t="s">
        <v>649</v>
      </c>
      <c r="D69" s="1" t="s">
        <v>653</v>
      </c>
      <c r="E69" s="12" t="s">
        <v>272</v>
      </c>
      <c r="AC69" s="26"/>
      <c r="AD69" s="9"/>
      <c r="AH69" s="25"/>
      <c r="CL69" s="1" t="s">
        <v>682</v>
      </c>
      <c r="CM69" s="1" t="s">
        <v>682</v>
      </c>
      <c r="CN69" s="1" t="s">
        <v>681</v>
      </c>
      <c r="CT69" s="1" t="s">
        <v>679</v>
      </c>
      <c r="CV69" s="1" t="s">
        <v>680</v>
      </c>
    </row>
    <row r="70" spans="1:126" s="1" customFormat="1">
      <c r="A70" s="11" t="s">
        <v>652</v>
      </c>
      <c r="B70" s="12" t="s">
        <v>648</v>
      </c>
      <c r="C70" s="1" t="s">
        <v>650</v>
      </c>
      <c r="D70" s="1" t="s">
        <v>654</v>
      </c>
      <c r="E70" s="12" t="s">
        <v>272</v>
      </c>
      <c r="AC70" s="26"/>
      <c r="AD70" s="9"/>
      <c r="AH70" s="25"/>
      <c r="CL70" s="1" t="s">
        <v>658</v>
      </c>
      <c r="CM70" s="1" t="s">
        <v>659</v>
      </c>
      <c r="CN70" s="1" t="s">
        <v>659</v>
      </c>
      <c r="CO70" s="1" t="s">
        <v>655</v>
      </c>
      <c r="CT70" s="1" t="s">
        <v>656</v>
      </c>
      <c r="CV70" s="1" t="s">
        <v>657</v>
      </c>
    </row>
    <row r="71" spans="1:126" s="1" customFormat="1">
      <c r="A71" s="11" t="s">
        <v>685</v>
      </c>
      <c r="B71" s="12" t="s">
        <v>683</v>
      </c>
      <c r="C71" s="1" t="s">
        <v>684</v>
      </c>
      <c r="D71" s="1" t="s">
        <v>686</v>
      </c>
      <c r="E71" s="12" t="s">
        <v>202</v>
      </c>
      <c r="AC71" s="26"/>
      <c r="AD71" s="9"/>
      <c r="CR71" s="1" t="s">
        <v>682</v>
      </c>
      <c r="CS71" s="1" t="s">
        <v>682</v>
      </c>
      <c r="CU71" s="1" t="s">
        <v>681</v>
      </c>
      <c r="CV71" s="1" t="s">
        <v>681</v>
      </c>
      <c r="DA71" s="1" t="s">
        <v>679</v>
      </c>
      <c r="DC71" s="1" t="s">
        <v>680</v>
      </c>
    </row>
    <row r="72" spans="1:126" s="1" customFormat="1">
      <c r="A72" s="11" t="s">
        <v>690</v>
      </c>
      <c r="B72" s="12" t="s">
        <v>687</v>
      </c>
      <c r="C72" s="1" t="s">
        <v>688</v>
      </c>
      <c r="D72" s="1" t="s">
        <v>689</v>
      </c>
      <c r="E72" s="12" t="s">
        <v>202</v>
      </c>
      <c r="AC72" s="26"/>
      <c r="AD72" s="9"/>
      <c r="CR72" s="1" t="s">
        <v>682</v>
      </c>
      <c r="CS72" s="1" t="s">
        <v>682</v>
      </c>
      <c r="CT72" s="1" t="s">
        <v>682</v>
      </c>
      <c r="CU72" s="1" t="s">
        <v>681</v>
      </c>
      <c r="CZ72" s="1" t="s">
        <v>679</v>
      </c>
      <c r="DB72" s="1" t="s">
        <v>680</v>
      </c>
    </row>
    <row r="73" spans="1:126" s="1" customFormat="1">
      <c r="A73" s="11" t="s">
        <v>695</v>
      </c>
      <c r="B73" s="12" t="s">
        <v>692</v>
      </c>
      <c r="C73" s="1" t="s">
        <v>693</v>
      </c>
      <c r="D73" s="1" t="s">
        <v>694</v>
      </c>
      <c r="E73" s="12" t="s">
        <v>202</v>
      </c>
      <c r="AC73" s="26"/>
      <c r="AD73" s="9"/>
      <c r="CS73" s="1" t="s">
        <v>699</v>
      </c>
      <c r="CT73" s="1" t="s">
        <v>699</v>
      </c>
      <c r="CU73" s="1" t="s">
        <v>699</v>
      </c>
      <c r="CV73" s="1" t="s">
        <v>696</v>
      </c>
      <c r="DA73" s="1" t="s">
        <v>697</v>
      </c>
      <c r="DC73" s="1" t="s">
        <v>698</v>
      </c>
    </row>
    <row r="74" spans="1:126" s="1" customFormat="1">
      <c r="A74" s="11" t="s">
        <v>717</v>
      </c>
      <c r="B74" s="12" t="s">
        <v>714</v>
      </c>
      <c r="C74" s="1" t="s">
        <v>716</v>
      </c>
      <c r="D74" s="1" t="s">
        <v>719</v>
      </c>
      <c r="E74" s="12" t="s">
        <v>202</v>
      </c>
      <c r="AC74" s="26"/>
      <c r="AD74" s="9"/>
      <c r="AM74" s="128"/>
      <c r="AN74" s="128"/>
      <c r="AP74" s="128"/>
      <c r="AQ74" s="128"/>
      <c r="CZ74" s="1" t="s">
        <v>723</v>
      </c>
      <c r="DA74" s="1" t="s">
        <v>723</v>
      </c>
      <c r="DB74" s="1" t="s">
        <v>722</v>
      </c>
      <c r="DI74" s="1" t="s">
        <v>720</v>
      </c>
      <c r="DM74" s="1" t="s">
        <v>721</v>
      </c>
    </row>
    <row r="75" spans="1:126" s="1" customFormat="1">
      <c r="A75" s="11" t="s">
        <v>718</v>
      </c>
      <c r="B75" s="12" t="s">
        <v>715</v>
      </c>
      <c r="C75" s="1" t="s">
        <v>716</v>
      </c>
      <c r="D75" s="1" t="s">
        <v>724</v>
      </c>
      <c r="E75" s="12" t="s">
        <v>202</v>
      </c>
      <c r="AC75" s="26"/>
      <c r="AD75" s="9"/>
      <c r="CZ75" s="1" t="s">
        <v>723</v>
      </c>
      <c r="DA75" s="1" t="s">
        <v>723</v>
      </c>
      <c r="DB75" s="1" t="s">
        <v>726</v>
      </c>
      <c r="DC75" s="1" t="s">
        <v>722</v>
      </c>
      <c r="DI75" s="1" t="s">
        <v>750</v>
      </c>
      <c r="DM75" s="1" t="s">
        <v>725</v>
      </c>
    </row>
    <row r="76" spans="1:126" s="1" customFormat="1">
      <c r="A76" s="11" t="s">
        <v>729</v>
      </c>
      <c r="B76" s="12" t="s">
        <v>727</v>
      </c>
      <c r="C76" s="1" t="s">
        <v>728</v>
      </c>
      <c r="D76" s="1" t="s">
        <v>730</v>
      </c>
      <c r="E76" s="12" t="s">
        <v>91</v>
      </c>
      <c r="DA76" s="1" t="s">
        <v>734</v>
      </c>
      <c r="DB76" s="1" t="s">
        <v>734</v>
      </c>
      <c r="DF76" s="1" t="s">
        <v>733</v>
      </c>
      <c r="DG76" s="1" t="s">
        <v>733</v>
      </c>
      <c r="DM76" s="1" t="s">
        <v>731</v>
      </c>
      <c r="DO76" s="1" t="s">
        <v>732</v>
      </c>
    </row>
    <row r="77" spans="1:126" s="1" customFormat="1">
      <c r="A77" s="11" t="s">
        <v>738</v>
      </c>
      <c r="B77" s="12" t="s">
        <v>735</v>
      </c>
      <c r="C77" s="1" t="s">
        <v>728</v>
      </c>
      <c r="D77" s="1" t="s">
        <v>737</v>
      </c>
      <c r="E77" s="12" t="s">
        <v>202</v>
      </c>
      <c r="AH77" s="12"/>
      <c r="AI77" s="12"/>
      <c r="AJ77" s="12"/>
      <c r="AK77" s="12"/>
      <c r="AL77" s="12"/>
      <c r="AM77" s="12"/>
      <c r="AN77" s="12"/>
      <c r="AO77" s="28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DB77" s="1" t="s">
        <v>734</v>
      </c>
      <c r="DC77" s="1" t="s">
        <v>734</v>
      </c>
      <c r="DF77" s="1" t="s">
        <v>734</v>
      </c>
      <c r="DG77" s="1" t="s">
        <v>734</v>
      </c>
      <c r="DI77" s="1" t="s">
        <v>733</v>
      </c>
      <c r="DN77" s="1" t="s">
        <v>731</v>
      </c>
      <c r="DP77" s="1" t="s">
        <v>732</v>
      </c>
    </row>
    <row r="78" spans="1:126" s="1" customFormat="1">
      <c r="A78" s="11" t="s">
        <v>742</v>
      </c>
      <c r="B78" s="12" t="s">
        <v>740</v>
      </c>
      <c r="C78" s="1" t="s">
        <v>728</v>
      </c>
      <c r="D78" s="1" t="s">
        <v>741</v>
      </c>
      <c r="E78" s="12" t="s">
        <v>202</v>
      </c>
      <c r="DC78" s="1" t="s">
        <v>734</v>
      </c>
      <c r="DF78" s="1" t="s">
        <v>734</v>
      </c>
      <c r="DG78" s="1" t="s">
        <v>734</v>
      </c>
      <c r="DI78" s="1" t="s">
        <v>733</v>
      </c>
      <c r="DN78" s="1" t="s">
        <v>731</v>
      </c>
      <c r="DP78" s="1" t="s">
        <v>732</v>
      </c>
    </row>
    <row r="79" spans="1:126" s="1" customFormat="1">
      <c r="A79" s="11" t="s">
        <v>749</v>
      </c>
      <c r="B79" s="12" t="s">
        <v>745</v>
      </c>
      <c r="C79" s="1" t="s">
        <v>747</v>
      </c>
      <c r="D79" s="1" t="s">
        <v>748</v>
      </c>
      <c r="E79" s="12" t="s">
        <v>202</v>
      </c>
      <c r="DF79" s="1" t="s">
        <v>754</v>
      </c>
      <c r="DG79" s="1" t="s">
        <v>755</v>
      </c>
      <c r="DI79" s="1" t="s">
        <v>756</v>
      </c>
      <c r="DJ79" s="1" t="s">
        <v>751</v>
      </c>
      <c r="DO79" s="1" t="s">
        <v>752</v>
      </c>
      <c r="DQ79" s="1" t="s">
        <v>753</v>
      </c>
    </row>
    <row r="80" spans="1:126" s="1" customFormat="1">
      <c r="A80" s="11" t="s">
        <v>763</v>
      </c>
      <c r="B80" s="12" t="s">
        <v>759</v>
      </c>
      <c r="C80" s="1" t="s">
        <v>760</v>
      </c>
      <c r="D80" s="1" t="s">
        <v>761</v>
      </c>
      <c r="E80" s="12" t="s">
        <v>202</v>
      </c>
      <c r="DJ80" s="1" t="s">
        <v>756</v>
      </c>
      <c r="DM80" s="1" t="s">
        <v>756</v>
      </c>
      <c r="DN80" s="1" t="s">
        <v>765</v>
      </c>
      <c r="DO80" s="1" t="s">
        <v>751</v>
      </c>
      <c r="DT80" s="1" t="s">
        <v>764</v>
      </c>
      <c r="DV80" s="1" t="s">
        <v>753</v>
      </c>
    </row>
    <row r="81" spans="1:173" s="1" customFormat="1">
      <c r="A81" s="11" t="s">
        <v>776</v>
      </c>
      <c r="B81" s="12" t="s">
        <v>766</v>
      </c>
      <c r="C81" s="1" t="s">
        <v>767</v>
      </c>
      <c r="D81" s="1" t="s">
        <v>768</v>
      </c>
      <c r="E81" s="12" t="s">
        <v>202</v>
      </c>
      <c r="X81" s="12"/>
      <c r="AA81" s="12"/>
      <c r="AD81" s="12"/>
      <c r="DM81" s="1" t="s">
        <v>756</v>
      </c>
      <c r="DN81" s="1" t="s">
        <v>756</v>
      </c>
      <c r="DO81" s="1" t="s">
        <v>751</v>
      </c>
      <c r="DU81" s="1" t="s">
        <v>764</v>
      </c>
      <c r="DW81" s="1" t="s">
        <v>753</v>
      </c>
    </row>
    <row r="82" spans="1:173" s="1" customFormat="1">
      <c r="A82" s="11" t="s">
        <v>780</v>
      </c>
      <c r="B82" s="12" t="s">
        <v>769</v>
      </c>
      <c r="C82" s="1" t="s">
        <v>771</v>
      </c>
      <c r="D82" s="1" t="s">
        <v>774</v>
      </c>
      <c r="E82" s="12" t="s">
        <v>202</v>
      </c>
      <c r="DM82" s="1" t="s">
        <v>756</v>
      </c>
      <c r="DN82" s="1" t="s">
        <v>779</v>
      </c>
      <c r="DO82" s="1" t="s">
        <v>779</v>
      </c>
      <c r="DP82" s="1" t="s">
        <v>781</v>
      </c>
      <c r="DU82" s="1" t="s">
        <v>764</v>
      </c>
      <c r="DW82" s="1" t="s">
        <v>782</v>
      </c>
    </row>
    <row r="83" spans="1:173" s="1" customFormat="1">
      <c r="A83" s="11" t="s">
        <v>777</v>
      </c>
      <c r="B83" s="12" t="s">
        <v>770</v>
      </c>
      <c r="C83" s="1" t="s">
        <v>760</v>
      </c>
      <c r="D83" s="1" t="s">
        <v>775</v>
      </c>
      <c r="E83" s="12" t="s">
        <v>202</v>
      </c>
      <c r="X83" s="24"/>
      <c r="Y83" s="24"/>
      <c r="Z83" s="24"/>
      <c r="AA83" s="24"/>
      <c r="DM83" s="1" t="s">
        <v>756</v>
      </c>
      <c r="DN83" s="1" t="s">
        <v>756</v>
      </c>
      <c r="DO83" s="1" t="s">
        <v>779</v>
      </c>
      <c r="DP83" s="1" t="s">
        <v>778</v>
      </c>
      <c r="DU83" s="1" t="s">
        <v>764</v>
      </c>
      <c r="DW83" s="1" t="s">
        <v>753</v>
      </c>
    </row>
    <row r="84" spans="1:173" s="1" customFormat="1">
      <c r="A84" s="11" t="s">
        <v>790</v>
      </c>
      <c r="B84" s="12" t="s">
        <v>785</v>
      </c>
      <c r="C84" s="1" t="s">
        <v>788</v>
      </c>
      <c r="D84" s="1" t="s">
        <v>793</v>
      </c>
      <c r="E84" s="12" t="s">
        <v>91</v>
      </c>
      <c r="DN84" s="1" t="s">
        <v>798</v>
      </c>
      <c r="DO84" s="1" t="s">
        <v>799</v>
      </c>
      <c r="DP84" s="1" t="s">
        <v>796</v>
      </c>
      <c r="DQ84" s="1" t="s">
        <v>797</v>
      </c>
      <c r="DW84" s="1" t="s">
        <v>794</v>
      </c>
      <c r="EA84" s="1" t="s">
        <v>795</v>
      </c>
    </row>
    <row r="85" spans="1:173" s="1" customFormat="1">
      <c r="A85" s="11" t="s">
        <v>791</v>
      </c>
      <c r="B85" s="12" t="s">
        <v>786</v>
      </c>
      <c r="C85" s="1" t="s">
        <v>788</v>
      </c>
      <c r="D85" s="1" t="s">
        <v>800</v>
      </c>
      <c r="E85" s="12" t="s">
        <v>202</v>
      </c>
      <c r="DN85" s="1" t="s">
        <v>798</v>
      </c>
      <c r="DO85" s="1" t="s">
        <v>799</v>
      </c>
      <c r="DP85" s="1" t="s">
        <v>796</v>
      </c>
      <c r="DQ85" s="1" t="s">
        <v>797</v>
      </c>
      <c r="DV85" s="1" t="s">
        <v>11</v>
      </c>
      <c r="DX85" s="1" t="s">
        <v>23</v>
      </c>
      <c r="EX85" s="1" t="s">
        <v>951</v>
      </c>
    </row>
    <row r="86" spans="1:173" s="1" customFormat="1">
      <c r="A86" s="11" t="s">
        <v>792</v>
      </c>
      <c r="B86" s="12" t="s">
        <v>787</v>
      </c>
      <c r="C86" s="1" t="s">
        <v>789</v>
      </c>
      <c r="D86" s="1" t="s">
        <v>801</v>
      </c>
      <c r="E86" s="12" t="s">
        <v>202</v>
      </c>
      <c r="DN86" s="1" t="s">
        <v>805</v>
      </c>
      <c r="DO86" s="1" t="s">
        <v>805</v>
      </c>
      <c r="DP86" s="1" t="s">
        <v>805</v>
      </c>
      <c r="DQ86" s="1" t="s">
        <v>805</v>
      </c>
      <c r="DT86" s="1" t="s">
        <v>802</v>
      </c>
      <c r="DW86" s="1" t="s">
        <v>803</v>
      </c>
      <c r="EA86" s="1" t="s">
        <v>804</v>
      </c>
    </row>
    <row r="87" spans="1:173" s="1" customFormat="1">
      <c r="A87" s="11" t="s">
        <v>817</v>
      </c>
      <c r="B87" s="12" t="s">
        <v>810</v>
      </c>
      <c r="C87" s="1" t="s">
        <v>812</v>
      </c>
      <c r="D87" s="1" t="s">
        <v>811</v>
      </c>
      <c r="E87" s="12" t="s">
        <v>202</v>
      </c>
      <c r="DQ87" s="1" t="s">
        <v>816</v>
      </c>
      <c r="DT87" s="1" t="s">
        <v>816</v>
      </c>
      <c r="DU87" s="1" t="s">
        <v>815</v>
      </c>
      <c r="EA87" s="1" t="s">
        <v>813</v>
      </c>
      <c r="EC87" s="1" t="s">
        <v>814</v>
      </c>
    </row>
    <row r="88" spans="1:173" s="1" customFormat="1">
      <c r="A88" s="11" t="s">
        <v>822</v>
      </c>
      <c r="B88" s="12" t="s">
        <v>819</v>
      </c>
      <c r="C88" s="1" t="s">
        <v>820</v>
      </c>
      <c r="D88" s="1" t="s">
        <v>821</v>
      </c>
      <c r="E88" s="12" t="s">
        <v>202</v>
      </c>
      <c r="DT88" s="1" t="s">
        <v>826</v>
      </c>
      <c r="DU88" s="1" t="s">
        <v>826</v>
      </c>
      <c r="DV88" s="1" t="s">
        <v>827</v>
      </c>
      <c r="DW88" s="1" t="s">
        <v>823</v>
      </c>
      <c r="EB88" s="1" t="s">
        <v>824</v>
      </c>
      <c r="ED88" s="1" t="s">
        <v>825</v>
      </c>
    </row>
    <row r="89" spans="1:173" s="1" customFormat="1">
      <c r="A89" s="11" t="s">
        <v>838</v>
      </c>
      <c r="B89" s="12" t="s">
        <v>828</v>
      </c>
      <c r="C89" s="1" t="s">
        <v>829</v>
      </c>
      <c r="D89" s="1" t="s">
        <v>832</v>
      </c>
      <c r="E89" s="12" t="s">
        <v>202</v>
      </c>
      <c r="DU89" s="1" t="s">
        <v>836</v>
      </c>
      <c r="DV89" s="1" t="s">
        <v>837</v>
      </c>
      <c r="DW89" s="1" t="s">
        <v>835</v>
      </c>
      <c r="DX89" s="1" t="s">
        <v>835</v>
      </c>
      <c r="EC89" s="1" t="s">
        <v>871</v>
      </c>
      <c r="EL89" s="1" t="s">
        <v>872</v>
      </c>
      <c r="EX89" s="1" t="s">
        <v>873</v>
      </c>
      <c r="EZ89" s="1" t="s">
        <v>874</v>
      </c>
    </row>
    <row r="90" spans="1:173" s="1" customFormat="1">
      <c r="A90" s="11" t="s">
        <v>843</v>
      </c>
      <c r="B90" s="12" t="s">
        <v>830</v>
      </c>
      <c r="C90" s="1" t="s">
        <v>829</v>
      </c>
      <c r="D90" s="1" t="s">
        <v>839</v>
      </c>
      <c r="E90" s="12" t="s">
        <v>202</v>
      </c>
      <c r="DU90" s="1" t="s">
        <v>842</v>
      </c>
      <c r="DV90" s="1" t="s">
        <v>842</v>
      </c>
      <c r="DW90" s="1" t="s">
        <v>842</v>
      </c>
      <c r="DX90" s="1" t="s">
        <v>835</v>
      </c>
      <c r="EC90" s="1" t="s">
        <v>840</v>
      </c>
      <c r="EL90" s="1" t="s">
        <v>841</v>
      </c>
    </row>
    <row r="91" spans="1:173" s="1" customFormat="1">
      <c r="A91" s="11" t="s">
        <v>845</v>
      </c>
      <c r="B91" s="12" t="s">
        <v>831</v>
      </c>
      <c r="C91" s="1" t="s">
        <v>829</v>
      </c>
      <c r="D91" s="1" t="s">
        <v>844</v>
      </c>
      <c r="E91" s="12" t="s">
        <v>202</v>
      </c>
      <c r="CE91" s="1" t="s">
        <v>631</v>
      </c>
      <c r="CF91" s="1" t="s">
        <v>632</v>
      </c>
      <c r="CG91" s="1" t="s">
        <v>677</v>
      </c>
      <c r="CH91" s="1" t="s">
        <v>706</v>
      </c>
      <c r="CI91" s="1" t="s">
        <v>707</v>
      </c>
      <c r="CJ91" s="1" t="s">
        <v>739</v>
      </c>
      <c r="CK91" s="1" t="s">
        <v>743</v>
      </c>
      <c r="CL91" s="1" t="s">
        <v>744</v>
      </c>
      <c r="CM91" s="1" t="s">
        <v>757</v>
      </c>
      <c r="CN91" s="1" t="s">
        <v>806</v>
      </c>
      <c r="CO91" s="1" t="s">
        <v>808</v>
      </c>
      <c r="CP91" s="1" t="s">
        <v>809</v>
      </c>
      <c r="CQ91" s="1" t="s">
        <v>818</v>
      </c>
      <c r="CR91" s="1" t="s">
        <v>846</v>
      </c>
      <c r="CS91" s="1" t="s">
        <v>851</v>
      </c>
      <c r="CT91" s="1" t="s">
        <v>852</v>
      </c>
      <c r="CU91" s="1" t="s">
        <v>870</v>
      </c>
      <c r="CV91" s="1" t="s">
        <v>875</v>
      </c>
      <c r="CW91" s="1" t="s">
        <v>921</v>
      </c>
      <c r="CX91" s="1" t="s">
        <v>930</v>
      </c>
      <c r="CY91" s="1" t="s">
        <v>931</v>
      </c>
      <c r="CZ91" s="1" t="s">
        <v>932</v>
      </c>
      <c r="DA91" s="1" t="s">
        <v>933</v>
      </c>
      <c r="DB91" s="1" t="s">
        <v>952</v>
      </c>
      <c r="DC91" s="1" t="s">
        <v>1013</v>
      </c>
      <c r="DD91" s="1" t="s">
        <v>1014</v>
      </c>
      <c r="DU91" s="1" t="s">
        <v>836</v>
      </c>
      <c r="DV91" s="1" t="s">
        <v>836</v>
      </c>
      <c r="DW91" s="1" t="s">
        <v>836</v>
      </c>
      <c r="DX91" s="1" t="s">
        <v>854</v>
      </c>
      <c r="EC91" s="1" t="s">
        <v>833</v>
      </c>
      <c r="EL91" s="1" t="s">
        <v>834</v>
      </c>
    </row>
    <row r="92" spans="1:173" s="1" customFormat="1">
      <c r="A92" s="11" t="s">
        <v>855</v>
      </c>
      <c r="B92" s="12" t="s">
        <v>850</v>
      </c>
      <c r="C92" s="1" t="s">
        <v>829</v>
      </c>
      <c r="D92" s="1" t="s">
        <v>853</v>
      </c>
      <c r="E92" s="12" t="s">
        <v>202</v>
      </c>
      <c r="CE92" s="1">
        <f>27.23-21.06</f>
        <v>6.1700000000000017</v>
      </c>
      <c r="CF92" s="1">
        <f>37.22-29.37</f>
        <v>7.8499999999999979</v>
      </c>
      <c r="CG92" s="1">
        <f>25.78-19.01</f>
        <v>6.77</v>
      </c>
      <c r="CH92" s="1">
        <f>31.33-26.1</f>
        <v>5.2299999999999969</v>
      </c>
      <c r="CI92" s="1">
        <f>47.72-42.37</f>
        <v>5.3500000000000014</v>
      </c>
      <c r="CJ92" s="1">
        <f>30.87-23.19</f>
        <v>7.68</v>
      </c>
      <c r="CK92" s="1">
        <f>9.13-7.94</f>
        <v>1.1900000000000004</v>
      </c>
      <c r="CL92" s="1">
        <f>16.3-12.9</f>
        <v>3.4000000000000004</v>
      </c>
      <c r="CM92" s="1">
        <f>38.11-32</f>
        <v>6.1099999999999994</v>
      </c>
      <c r="CN92" s="1">
        <f>19.03-16.05</f>
        <v>2.9800000000000004</v>
      </c>
      <c r="CO92" s="1">
        <f>41.05-33.64</f>
        <v>7.4099999999999966</v>
      </c>
      <c r="CP92" s="1">
        <f>22.9-20</f>
        <v>2.8999999999999986</v>
      </c>
      <c r="CQ92" s="1">
        <f>26.92-20.53</f>
        <v>6.3900000000000006</v>
      </c>
      <c r="CR92" s="1">
        <f>21.75-16.73</f>
        <v>5.0199999999999996</v>
      </c>
      <c r="CS92" s="1">
        <f>30.99-23.48</f>
        <v>7.509999999999998</v>
      </c>
      <c r="CT92" s="1">
        <f>32.06-27.25</f>
        <v>4.8100000000000023</v>
      </c>
      <c r="CU92" s="1">
        <f>29.6-24</f>
        <v>5.6000000000000014</v>
      </c>
      <c r="CV92" s="1">
        <f>34.67-27.08</f>
        <v>7.5900000000000034</v>
      </c>
      <c r="CW92" s="1">
        <f>133.75-106.22</f>
        <v>27.53</v>
      </c>
      <c r="CX92" s="1">
        <f>317.48-272.61</f>
        <v>44.870000000000005</v>
      </c>
      <c r="CY92" s="1">
        <f>39.95-32.71</f>
        <v>7.240000000000002</v>
      </c>
      <c r="CZ92" s="1">
        <f>26.34-21.61</f>
        <v>4.7300000000000004</v>
      </c>
      <c r="DA92" s="1">
        <f>14.62-12.8</f>
        <v>1.8199999999999985</v>
      </c>
      <c r="DB92" s="1">
        <f>24.8-21.5</f>
        <v>3.3000000000000007</v>
      </c>
      <c r="DC92" s="1">
        <f>65.71-50.87</f>
        <v>14.839999999999996</v>
      </c>
      <c r="DD92" s="1">
        <f>45.03-35.07</f>
        <v>9.9600000000000009</v>
      </c>
      <c r="DX92" s="1" t="s">
        <v>836</v>
      </c>
      <c r="EA92" s="1" t="s">
        <v>836</v>
      </c>
      <c r="EB92" s="1" t="s">
        <v>836</v>
      </c>
      <c r="EC92" s="1" t="s">
        <v>835</v>
      </c>
      <c r="EO92" s="1" t="s">
        <v>892</v>
      </c>
      <c r="EP92" s="1" t="s">
        <v>893</v>
      </c>
      <c r="EQ92" s="1" t="s">
        <v>194</v>
      </c>
      <c r="ER92" s="1" t="s">
        <v>894</v>
      </c>
    </row>
    <row r="93" spans="1:173" s="1" customFormat="1">
      <c r="A93" s="11" t="s">
        <v>865</v>
      </c>
      <c r="B93" s="12" t="s">
        <v>856</v>
      </c>
      <c r="C93" s="1" t="s">
        <v>857</v>
      </c>
      <c r="D93" s="1" t="s">
        <v>860</v>
      </c>
      <c r="E93" s="12" t="s">
        <v>202</v>
      </c>
      <c r="CE93" s="1">
        <f t="shared" ref="CE93:CJ93" si="0">CE92*0.61</f>
        <v>3.7637000000000009</v>
      </c>
      <c r="CF93" s="1">
        <f t="shared" si="0"/>
        <v>4.7884999999999982</v>
      </c>
      <c r="CG93" s="1">
        <f t="shared" si="0"/>
        <v>4.1296999999999997</v>
      </c>
      <c r="CH93" s="1">
        <f t="shared" si="0"/>
        <v>3.1902999999999979</v>
      </c>
      <c r="CI93" s="1">
        <f t="shared" si="0"/>
        <v>3.263500000000001</v>
      </c>
      <c r="CJ93" s="1">
        <f t="shared" si="0"/>
        <v>4.6848000000000001</v>
      </c>
      <c r="CK93" s="1">
        <f t="shared" ref="CK93:CP93" si="1">CK92*0.61</f>
        <v>0.72590000000000021</v>
      </c>
      <c r="CL93" s="1">
        <f t="shared" si="1"/>
        <v>2.0740000000000003</v>
      </c>
      <c r="CM93" s="1">
        <f t="shared" si="1"/>
        <v>3.7270999999999996</v>
      </c>
      <c r="CN93" s="1">
        <f t="shared" si="1"/>
        <v>1.8178000000000003</v>
      </c>
      <c r="CO93" s="1">
        <f t="shared" si="1"/>
        <v>4.5200999999999976</v>
      </c>
      <c r="CP93" s="1">
        <f t="shared" si="1"/>
        <v>1.768999999999999</v>
      </c>
      <c r="CQ93" s="1">
        <f t="shared" ref="CQ93:CV93" si="2">CQ92*0.61</f>
        <v>3.8979000000000004</v>
      </c>
      <c r="CR93" s="1">
        <f t="shared" si="2"/>
        <v>3.0621999999999998</v>
      </c>
      <c r="CS93" s="1">
        <f t="shared" si="2"/>
        <v>4.5810999999999984</v>
      </c>
      <c r="CT93" s="1">
        <f t="shared" si="2"/>
        <v>2.9341000000000013</v>
      </c>
      <c r="CU93" s="1">
        <f t="shared" si="2"/>
        <v>3.4160000000000008</v>
      </c>
      <c r="CV93" s="1">
        <f t="shared" si="2"/>
        <v>4.6299000000000019</v>
      </c>
      <c r="CW93" s="1">
        <f t="shared" ref="CW93:DB93" si="3">CW92*0.61</f>
        <v>16.793299999999999</v>
      </c>
      <c r="CX93" s="1">
        <f t="shared" si="3"/>
        <v>27.370700000000003</v>
      </c>
      <c r="CY93" s="1">
        <f t="shared" si="3"/>
        <v>4.4164000000000012</v>
      </c>
      <c r="CZ93" s="1">
        <f t="shared" si="3"/>
        <v>2.8853</v>
      </c>
      <c r="DA93" s="1">
        <f t="shared" si="3"/>
        <v>1.110199999999999</v>
      </c>
      <c r="DB93" s="1">
        <f t="shared" si="3"/>
        <v>2.0130000000000003</v>
      </c>
      <c r="DC93" s="1">
        <f>DC92*0.61</f>
        <v>9.0523999999999969</v>
      </c>
      <c r="DD93" s="1">
        <f>DD92*0.61</f>
        <v>6.0756000000000006</v>
      </c>
      <c r="EA93" s="1" t="s">
        <v>862</v>
      </c>
      <c r="EB93" s="1" t="s">
        <v>862</v>
      </c>
      <c r="EC93" s="1" t="s">
        <v>861</v>
      </c>
      <c r="ED93" s="1" t="s">
        <v>861</v>
      </c>
      <c r="EQ93" s="1" t="s">
        <v>926</v>
      </c>
      <c r="ER93" s="1" t="s">
        <v>927</v>
      </c>
      <c r="ES93" s="1" t="s">
        <v>928</v>
      </c>
      <c r="EV93" s="1" t="s">
        <v>929</v>
      </c>
    </row>
    <row r="94" spans="1:173" s="1" customFormat="1">
      <c r="A94" s="11" t="s">
        <v>864</v>
      </c>
      <c r="B94" s="12" t="s">
        <v>858</v>
      </c>
      <c r="C94" s="1" t="s">
        <v>859</v>
      </c>
      <c r="D94" s="1" t="s">
        <v>863</v>
      </c>
      <c r="E94" s="28" t="s">
        <v>156</v>
      </c>
      <c r="CE94" s="12">
        <f>CE93+21.06</f>
        <v>24.823699999999999</v>
      </c>
      <c r="CF94" s="12">
        <f>CF93+29.37</f>
        <v>34.158499999999997</v>
      </c>
      <c r="CG94" s="12">
        <f>CG93+19.01</f>
        <v>23.139700000000001</v>
      </c>
      <c r="CH94" s="12">
        <f>CH93+26.1</f>
        <v>29.290299999999998</v>
      </c>
      <c r="CI94" s="12">
        <f>CI93+42.37</f>
        <v>45.633499999999998</v>
      </c>
      <c r="CJ94" s="12">
        <f>CJ93+23.19</f>
        <v>27.8748</v>
      </c>
      <c r="CK94" s="12">
        <f>CK93+7.94</f>
        <v>8.6659000000000006</v>
      </c>
      <c r="CL94" s="12">
        <f>CL93+12.9</f>
        <v>14.974</v>
      </c>
      <c r="CM94" s="12">
        <f>CM93+32</f>
        <v>35.7271</v>
      </c>
      <c r="CN94" s="12">
        <f>CN93+16.05</f>
        <v>17.867800000000003</v>
      </c>
      <c r="CO94" s="12">
        <f>CO93+33.64</f>
        <v>38.1601</v>
      </c>
      <c r="CP94" s="12">
        <f>CP93+20</f>
        <v>21.768999999999998</v>
      </c>
      <c r="CQ94" s="12">
        <f>CQ93+20.53</f>
        <v>24.427900000000001</v>
      </c>
      <c r="CR94" s="12">
        <f>CR93+16.73</f>
        <v>19.792200000000001</v>
      </c>
      <c r="CS94" s="12">
        <f>CS93+23.48</f>
        <v>28.0611</v>
      </c>
      <c r="CT94" s="12">
        <f>CT93+27.25</f>
        <v>30.184100000000001</v>
      </c>
      <c r="CU94" s="12">
        <f>CU93+24</f>
        <v>27.416</v>
      </c>
      <c r="CV94" s="28">
        <f>CV93+27.08</f>
        <v>31.709900000000001</v>
      </c>
      <c r="CW94" s="12">
        <f>CW93+106.22</f>
        <v>123.0133</v>
      </c>
      <c r="CX94" s="12">
        <f>CX93+272.61</f>
        <v>299.98070000000001</v>
      </c>
      <c r="CY94" s="12">
        <f>CY93+32.71</f>
        <v>37.126400000000004</v>
      </c>
      <c r="CZ94" s="12">
        <f>CZ93+21.61</f>
        <v>24.4953</v>
      </c>
      <c r="DA94" s="12">
        <f>DA93+12.8</f>
        <v>13.9102</v>
      </c>
      <c r="DB94" s="12">
        <f>DB93+21.5</f>
        <v>23.513000000000002</v>
      </c>
      <c r="DC94" s="12">
        <f>DC93+50.87</f>
        <v>59.922399999999996</v>
      </c>
      <c r="DD94" s="12">
        <f>DD93+35.07</f>
        <v>41.145600000000002</v>
      </c>
      <c r="EA94" s="1" t="s">
        <v>862</v>
      </c>
      <c r="EB94" s="1" t="s">
        <v>862</v>
      </c>
      <c r="EC94" s="1" t="s">
        <v>862</v>
      </c>
      <c r="ED94" s="1" t="s">
        <v>861</v>
      </c>
      <c r="EP94" s="1" t="s">
        <v>922</v>
      </c>
      <c r="EQ94" s="1" t="s">
        <v>923</v>
      </c>
      <c r="ER94" s="1" t="s">
        <v>924</v>
      </c>
      <c r="ES94" s="1" t="s">
        <v>925</v>
      </c>
    </row>
    <row r="95" spans="1:173" s="1" customFormat="1">
      <c r="A95" s="11" t="s">
        <v>869</v>
      </c>
      <c r="B95" s="12" t="s">
        <v>866</v>
      </c>
      <c r="C95" s="1" t="s">
        <v>859</v>
      </c>
      <c r="D95" s="1" t="s">
        <v>867</v>
      </c>
      <c r="E95" s="12" t="s">
        <v>202</v>
      </c>
      <c r="EB95" s="1" t="s">
        <v>862</v>
      </c>
      <c r="EC95" s="1" t="s">
        <v>862</v>
      </c>
      <c r="ED95" s="1" t="s">
        <v>868</v>
      </c>
      <c r="EL95" s="1" t="s">
        <v>861</v>
      </c>
      <c r="EQ95" s="1" t="s">
        <v>926</v>
      </c>
      <c r="ES95" s="1" t="s">
        <v>928</v>
      </c>
      <c r="FM95" s="1" t="s">
        <v>927</v>
      </c>
      <c r="FQ95" s="1" t="s">
        <v>929</v>
      </c>
    </row>
    <row r="96" spans="1:173" s="1" customFormat="1">
      <c r="A96" s="11" t="s">
        <v>889</v>
      </c>
      <c r="B96" s="12" t="s">
        <v>876</v>
      </c>
      <c r="C96" s="1" t="s">
        <v>859</v>
      </c>
      <c r="D96" s="1" t="s">
        <v>880</v>
      </c>
      <c r="E96" s="12" t="s">
        <v>939</v>
      </c>
      <c r="EO96" s="1" t="s">
        <v>884</v>
      </c>
      <c r="EP96" s="1" t="s">
        <v>884</v>
      </c>
      <c r="ER96" s="1" t="s">
        <v>881</v>
      </c>
      <c r="EW96" s="1" t="s">
        <v>882</v>
      </c>
      <c r="EY96" s="1" t="s">
        <v>883</v>
      </c>
    </row>
    <row r="97" spans="1:198" s="1" customFormat="1">
      <c r="A97" s="11" t="s">
        <v>890</v>
      </c>
      <c r="B97" s="12" t="s">
        <v>877</v>
      </c>
      <c r="C97" s="1" t="s">
        <v>859</v>
      </c>
      <c r="D97" s="1" t="s">
        <v>885</v>
      </c>
      <c r="E97" s="12" t="s">
        <v>202</v>
      </c>
      <c r="EO97" s="1" t="s">
        <v>887</v>
      </c>
      <c r="EP97" s="1" t="s">
        <v>862</v>
      </c>
      <c r="EQ97" s="1" t="s">
        <v>884</v>
      </c>
      <c r="ER97" s="1" t="s">
        <v>886</v>
      </c>
      <c r="EW97" s="1" t="s">
        <v>882</v>
      </c>
      <c r="EY97" s="1" t="s">
        <v>883</v>
      </c>
    </row>
    <row r="98" spans="1:198" s="1" customFormat="1">
      <c r="A98" s="11" t="s">
        <v>891</v>
      </c>
      <c r="B98" s="12" t="s">
        <v>878</v>
      </c>
      <c r="C98" s="1" t="s">
        <v>879</v>
      </c>
      <c r="D98" s="1" t="s">
        <v>888</v>
      </c>
      <c r="E98" s="12" t="s">
        <v>202</v>
      </c>
      <c r="DA98" s="1" t="s">
        <v>934</v>
      </c>
      <c r="DB98" s="12">
        <f>(DB99+DB100)/DB101</f>
        <v>3.1505370503597119</v>
      </c>
      <c r="ED98" s="1" t="s">
        <v>884</v>
      </c>
      <c r="EL98" s="1" t="s">
        <v>884</v>
      </c>
      <c r="EO98" s="1" t="s">
        <v>862</v>
      </c>
      <c r="EP98" s="1" t="s">
        <v>881</v>
      </c>
      <c r="ES98" s="1" t="s">
        <v>882</v>
      </c>
      <c r="EW98" s="1" t="s">
        <v>883</v>
      </c>
    </row>
    <row r="99" spans="1:198" s="1" customFormat="1">
      <c r="A99" s="11" t="s">
        <v>911</v>
      </c>
      <c r="B99" s="12" t="s">
        <v>895</v>
      </c>
      <c r="C99" s="1" t="s">
        <v>900</v>
      </c>
      <c r="D99" s="1" t="s">
        <v>903</v>
      </c>
      <c r="E99" s="12" t="s">
        <v>202</v>
      </c>
      <c r="DA99" s="1" t="s">
        <v>935</v>
      </c>
      <c r="DB99" s="1">
        <f>8.33*100000000/10000</f>
        <v>83300</v>
      </c>
      <c r="DC99" s="1" t="s">
        <v>937</v>
      </c>
      <c r="EO99" s="1" t="s">
        <v>910</v>
      </c>
      <c r="EP99" s="1" t="s">
        <v>910</v>
      </c>
      <c r="EQ99" s="1" t="s">
        <v>909</v>
      </c>
      <c r="EW99" s="1" t="s">
        <v>193</v>
      </c>
      <c r="EY99" s="1" t="s">
        <v>940</v>
      </c>
      <c r="FR99" s="1" t="s">
        <v>941</v>
      </c>
      <c r="FT99" s="1" t="s">
        <v>942</v>
      </c>
    </row>
    <row r="100" spans="1:198" s="1" customFormat="1">
      <c r="A100" s="11" t="s">
        <v>913</v>
      </c>
      <c r="B100" s="12" t="s">
        <v>896</v>
      </c>
      <c r="C100" s="1" t="s">
        <v>901</v>
      </c>
      <c r="D100" s="1" t="s">
        <v>905</v>
      </c>
      <c r="E100" s="12" t="s">
        <v>202</v>
      </c>
      <c r="DA100" s="1" t="s">
        <v>936</v>
      </c>
      <c r="DB100" s="1">
        <v>4284.93</v>
      </c>
      <c r="DC100" s="1" t="s">
        <v>937</v>
      </c>
      <c r="EQ100" s="1" t="s">
        <v>910</v>
      </c>
      <c r="ER100" s="1" t="s">
        <v>910</v>
      </c>
      <c r="ES100" s="1" t="s">
        <v>909</v>
      </c>
      <c r="EY100" s="1" t="s">
        <v>912</v>
      </c>
      <c r="FC100" s="1" t="s">
        <v>908</v>
      </c>
    </row>
    <row r="101" spans="1:198" s="1" customFormat="1">
      <c r="A101" s="11" t="s">
        <v>916</v>
      </c>
      <c r="B101" s="12" t="s">
        <v>897</v>
      </c>
      <c r="C101" s="1" t="s">
        <v>902</v>
      </c>
      <c r="D101" s="1" t="s">
        <v>904</v>
      </c>
      <c r="E101" s="12" t="s">
        <v>202</v>
      </c>
      <c r="DA101" s="1" t="s">
        <v>938</v>
      </c>
      <c r="DB101" s="1">
        <v>27800</v>
      </c>
      <c r="DC101" s="1" t="s">
        <v>937</v>
      </c>
      <c r="ER101" s="1" t="s">
        <v>910</v>
      </c>
      <c r="ES101" s="1" t="s">
        <v>915</v>
      </c>
      <c r="EV101" s="1" t="s">
        <v>910</v>
      </c>
      <c r="EW101" s="1" t="s">
        <v>910</v>
      </c>
      <c r="EX101" s="1" t="s">
        <v>914</v>
      </c>
      <c r="FC101" s="1" t="s">
        <v>912</v>
      </c>
      <c r="FE101" s="1" t="s">
        <v>908</v>
      </c>
    </row>
    <row r="102" spans="1:198" s="1" customFormat="1">
      <c r="A102" s="11" t="s">
        <v>919</v>
      </c>
      <c r="B102" s="12" t="s">
        <v>898</v>
      </c>
      <c r="C102" s="1" t="s">
        <v>901</v>
      </c>
      <c r="D102" s="1" t="s">
        <v>906</v>
      </c>
      <c r="E102" s="12" t="s">
        <v>202</v>
      </c>
      <c r="EO102" s="1" t="s">
        <v>910</v>
      </c>
      <c r="EP102" s="1" t="s">
        <v>915</v>
      </c>
      <c r="EQ102" s="1" t="s">
        <v>910</v>
      </c>
      <c r="ER102" s="1" t="s">
        <v>909</v>
      </c>
      <c r="EW102" s="1" t="s">
        <v>917</v>
      </c>
      <c r="EY102" s="1" t="s">
        <v>918</v>
      </c>
    </row>
    <row r="103" spans="1:198" s="1" customFormat="1">
      <c r="A103" s="11" t="s">
        <v>920</v>
      </c>
      <c r="B103" s="12" t="s">
        <v>899</v>
      </c>
      <c r="C103" s="1" t="s">
        <v>901</v>
      </c>
      <c r="D103" s="1" t="s">
        <v>907</v>
      </c>
      <c r="E103" s="12" t="s">
        <v>202</v>
      </c>
      <c r="EP103" s="1" t="s">
        <v>910</v>
      </c>
      <c r="EQ103" s="1" t="s">
        <v>910</v>
      </c>
      <c r="ER103" s="1" t="s">
        <v>910</v>
      </c>
      <c r="ES103" s="1" t="s">
        <v>909</v>
      </c>
      <c r="EX103" s="1" t="s">
        <v>912</v>
      </c>
      <c r="EZ103" s="1" t="s">
        <v>908</v>
      </c>
    </row>
    <row r="104" spans="1:198" s="1" customFormat="1">
      <c r="A104" s="11" t="s">
        <v>943</v>
      </c>
      <c r="B104" s="12" t="s">
        <v>944</v>
      </c>
      <c r="C104" s="1" t="s">
        <v>945</v>
      </c>
      <c r="D104" s="1" t="s">
        <v>946</v>
      </c>
      <c r="E104" s="12" t="s">
        <v>202</v>
      </c>
      <c r="EW104" s="1" t="s">
        <v>950</v>
      </c>
      <c r="EX104" s="1" t="s">
        <v>950</v>
      </c>
      <c r="EY104" s="1" t="s">
        <v>949</v>
      </c>
      <c r="FE104" s="1" t="s">
        <v>947</v>
      </c>
      <c r="FG104" s="1" t="s">
        <v>948</v>
      </c>
    </row>
    <row r="105" spans="1:198" s="1" customFormat="1">
      <c r="A105" s="11" t="s">
        <v>956</v>
      </c>
      <c r="B105" s="12" t="s">
        <v>953</v>
      </c>
      <c r="C105" s="1" t="s">
        <v>954</v>
      </c>
      <c r="D105" s="1" t="s">
        <v>955</v>
      </c>
      <c r="E105" s="12" t="s">
        <v>202</v>
      </c>
      <c r="FC105" s="1" t="s">
        <v>960</v>
      </c>
      <c r="FD105" s="1" t="s">
        <v>960</v>
      </c>
      <c r="FE105" s="1" t="s">
        <v>960</v>
      </c>
      <c r="FF105" s="1" t="s">
        <v>959</v>
      </c>
      <c r="FL105" s="1" t="s">
        <v>957</v>
      </c>
      <c r="FN105" s="1" t="s">
        <v>958</v>
      </c>
    </row>
    <row r="106" spans="1:198" s="1" customFormat="1">
      <c r="A106" s="11" t="s">
        <v>975</v>
      </c>
      <c r="B106" s="34" t="s">
        <v>965</v>
      </c>
      <c r="C106" s="1" t="s">
        <v>967</v>
      </c>
      <c r="D106" s="1" t="s">
        <v>968</v>
      </c>
      <c r="E106" s="12" t="s">
        <v>202</v>
      </c>
      <c r="FJ106" s="1" t="s">
        <v>974</v>
      </c>
      <c r="FL106" s="1" t="s">
        <v>972</v>
      </c>
      <c r="FM106" s="1" t="s">
        <v>973</v>
      </c>
      <c r="FR106" s="1" t="s">
        <v>970</v>
      </c>
      <c r="FT106" s="1" t="s">
        <v>971</v>
      </c>
    </row>
    <row r="107" spans="1:198" s="1" customFormat="1">
      <c r="A107" s="11" t="s">
        <v>978</v>
      </c>
      <c r="B107" s="34" t="s">
        <v>966</v>
      </c>
      <c r="C107" s="1" t="s">
        <v>967</v>
      </c>
      <c r="D107" s="1" t="s">
        <v>969</v>
      </c>
      <c r="E107" s="12" t="s">
        <v>202</v>
      </c>
      <c r="FK107" s="1" t="s">
        <v>977</v>
      </c>
      <c r="FL107" s="1" t="s">
        <v>973</v>
      </c>
      <c r="FM107" s="1" t="s">
        <v>976</v>
      </c>
      <c r="FS107" s="1" t="s">
        <v>970</v>
      </c>
      <c r="FU107" s="1" t="s">
        <v>971</v>
      </c>
    </row>
    <row r="108" spans="1:198" s="1" customFormat="1">
      <c r="A108" s="11" t="s">
        <v>991</v>
      </c>
      <c r="B108" s="12" t="s">
        <v>979</v>
      </c>
      <c r="C108" s="1" t="s">
        <v>980</v>
      </c>
      <c r="D108" s="1" t="s">
        <v>981</v>
      </c>
      <c r="E108" s="12" t="s">
        <v>202</v>
      </c>
      <c r="FK108" s="1" t="s">
        <v>985</v>
      </c>
      <c r="FL108" s="1" t="s">
        <v>985</v>
      </c>
      <c r="FM108" s="1" t="s">
        <v>984</v>
      </c>
      <c r="FS108" s="1" t="s">
        <v>1007</v>
      </c>
      <c r="FU108" s="1" t="s">
        <v>1008</v>
      </c>
      <c r="GN108" s="1" t="s">
        <v>1009</v>
      </c>
      <c r="GP108" s="1" t="s">
        <v>1010</v>
      </c>
    </row>
    <row r="109" spans="1:198" s="1" customFormat="1">
      <c r="A109" s="11" t="s">
        <v>999</v>
      </c>
      <c r="B109" s="12" t="s">
        <v>995</v>
      </c>
      <c r="C109" s="1" t="s">
        <v>980</v>
      </c>
      <c r="D109" s="1" t="s">
        <v>996</v>
      </c>
      <c r="E109" s="12" t="s">
        <v>202</v>
      </c>
      <c r="FN109" s="1" t="s">
        <v>985</v>
      </c>
      <c r="FQ109" s="1" t="s">
        <v>985</v>
      </c>
      <c r="FR109" s="1" t="s">
        <v>985</v>
      </c>
      <c r="FS109" s="1" t="s">
        <v>998</v>
      </c>
      <c r="FT109" s="1" t="s">
        <v>984</v>
      </c>
      <c r="FY109" s="1" t="s">
        <v>997</v>
      </c>
      <c r="GA109" s="1" t="s">
        <v>983</v>
      </c>
    </row>
    <row r="110" spans="1:198" s="1" customFormat="1">
      <c r="A110" s="11" t="s">
        <v>1004</v>
      </c>
      <c r="B110" s="34" t="s">
        <v>1000</v>
      </c>
      <c r="C110" s="1" t="s">
        <v>1002</v>
      </c>
      <c r="D110" s="1" t="s">
        <v>1001</v>
      </c>
      <c r="E110" s="12" t="s">
        <v>202</v>
      </c>
      <c r="FQ110" s="1" t="s">
        <v>998</v>
      </c>
      <c r="FR110" s="1" t="s">
        <v>998</v>
      </c>
      <c r="FS110" s="1" t="s">
        <v>984</v>
      </c>
      <c r="FY110" s="1" t="s">
        <v>982</v>
      </c>
      <c r="GA110" s="1" t="s">
        <v>1003</v>
      </c>
    </row>
    <row r="111" spans="1:198" s="1" customFormat="1">
      <c r="A111" s="11" t="s">
        <v>1006</v>
      </c>
      <c r="B111" s="12" t="s">
        <v>1005</v>
      </c>
      <c r="C111" s="1" t="s">
        <v>980</v>
      </c>
      <c r="D111" s="1" t="s">
        <v>15</v>
      </c>
      <c r="E111" s="12" t="s">
        <v>202</v>
      </c>
      <c r="FR111" s="1" t="s">
        <v>985</v>
      </c>
      <c r="FS111" s="1" t="s">
        <v>985</v>
      </c>
      <c r="FT111" s="1" t="s">
        <v>984</v>
      </c>
      <c r="FU111" s="1" t="s">
        <v>984</v>
      </c>
      <c r="FZ111" s="1" t="s">
        <v>982</v>
      </c>
      <c r="GB111" s="1" t="s">
        <v>983</v>
      </c>
    </row>
    <row r="112" spans="1:198" s="1" customFormat="1">
      <c r="A112" s="11" t="s">
        <v>1019</v>
      </c>
      <c r="B112" s="12" t="s">
        <v>1014</v>
      </c>
      <c r="C112" s="1" t="s">
        <v>980</v>
      </c>
      <c r="D112" s="1" t="s">
        <v>1016</v>
      </c>
      <c r="E112" s="12" t="s">
        <v>270</v>
      </c>
      <c r="FU112" s="1" t="s">
        <v>985</v>
      </c>
      <c r="FX112" s="1" t="s">
        <v>985</v>
      </c>
      <c r="FY112" s="1" t="s">
        <v>985</v>
      </c>
      <c r="FZ112" s="1" t="s">
        <v>984</v>
      </c>
      <c r="GE112" s="1" t="s">
        <v>982</v>
      </c>
      <c r="GG112" s="1" t="s">
        <v>983</v>
      </c>
    </row>
    <row r="113" spans="1:219" s="1" customFormat="1">
      <c r="A113" s="11" t="s">
        <v>1020</v>
      </c>
      <c r="B113" s="12" t="s">
        <v>1015</v>
      </c>
      <c r="C113" s="1" t="s">
        <v>980</v>
      </c>
      <c r="D113" s="1" t="s">
        <v>1017</v>
      </c>
      <c r="E113" s="12" t="s">
        <v>202</v>
      </c>
      <c r="FU113" s="1" t="s">
        <v>1018</v>
      </c>
      <c r="FX113" s="1" t="s">
        <v>1018</v>
      </c>
      <c r="FY113" s="1" t="s">
        <v>1018</v>
      </c>
      <c r="FZ113" s="1" t="s">
        <v>1018</v>
      </c>
      <c r="GA113" s="1" t="s">
        <v>984</v>
      </c>
      <c r="GF113" s="1" t="s">
        <v>982</v>
      </c>
      <c r="GH113" s="1" t="s">
        <v>983</v>
      </c>
    </row>
    <row r="114" spans="1:219" s="1" customFormat="1">
      <c r="A114" s="11" t="s">
        <v>1026</v>
      </c>
      <c r="B114" s="34" t="s">
        <v>1021</v>
      </c>
      <c r="C114" s="1" t="s">
        <v>6</v>
      </c>
      <c r="D114" s="1" t="s">
        <v>45</v>
      </c>
      <c r="E114" s="12" t="s">
        <v>202</v>
      </c>
      <c r="FY114" s="1" t="s">
        <v>276</v>
      </c>
      <c r="FZ114" s="1" t="s">
        <v>276</v>
      </c>
      <c r="GB114" s="1" t="s">
        <v>13</v>
      </c>
      <c r="GG114" s="1" t="s">
        <v>11</v>
      </c>
      <c r="GI114" s="1" t="s">
        <v>1023</v>
      </c>
    </row>
    <row r="115" spans="1:219" s="1" customFormat="1">
      <c r="A115" s="11" t="s">
        <v>1027</v>
      </c>
      <c r="B115" s="34" t="s">
        <v>1022</v>
      </c>
      <c r="C115" s="1" t="s">
        <v>6</v>
      </c>
      <c r="D115" s="1" t="s">
        <v>33</v>
      </c>
      <c r="E115" s="12" t="s">
        <v>1343</v>
      </c>
      <c r="FY115" s="1" t="s">
        <v>276</v>
      </c>
      <c r="FZ115" s="1" t="s">
        <v>1024</v>
      </c>
      <c r="GA115" s="1" t="s">
        <v>1025</v>
      </c>
      <c r="GG115" s="1" t="s">
        <v>193</v>
      </c>
      <c r="GI115" s="1" t="s">
        <v>194</v>
      </c>
      <c r="HB115" s="1" t="s">
        <v>1053</v>
      </c>
      <c r="HD115" s="1" t="s">
        <v>1054</v>
      </c>
    </row>
    <row r="116" spans="1:219" s="1" customFormat="1">
      <c r="A116" s="11" t="s">
        <v>1047</v>
      </c>
      <c r="B116" s="12" t="s">
        <v>1030</v>
      </c>
      <c r="C116" s="1" t="s">
        <v>1031</v>
      </c>
      <c r="D116" s="1" t="s">
        <v>1032</v>
      </c>
      <c r="E116" s="12" t="s">
        <v>202</v>
      </c>
      <c r="GG116" s="1" t="s">
        <v>1046</v>
      </c>
      <c r="GH116" s="1" t="s">
        <v>1046</v>
      </c>
      <c r="GI116" s="1" t="s">
        <v>1046</v>
      </c>
      <c r="GM116" s="1" t="s">
        <v>1043</v>
      </c>
      <c r="GP116" s="1" t="s">
        <v>1044</v>
      </c>
      <c r="GT116" s="1" t="s">
        <v>1045</v>
      </c>
    </row>
    <row r="117" spans="1:219" s="1" customFormat="1">
      <c r="A117" s="11" t="s">
        <v>1055</v>
      </c>
      <c r="B117" s="12" t="s">
        <v>1049</v>
      </c>
      <c r="C117" s="1" t="s">
        <v>1031</v>
      </c>
      <c r="D117" s="1" t="s">
        <v>1060</v>
      </c>
      <c r="E117" s="12" t="s">
        <v>202</v>
      </c>
      <c r="GG117" s="1" t="s">
        <v>1046</v>
      </c>
      <c r="GH117" s="1" t="s">
        <v>1046</v>
      </c>
      <c r="GI117" s="1" t="s">
        <v>1046</v>
      </c>
      <c r="GL117" s="1" t="s">
        <v>1043</v>
      </c>
      <c r="GO117" s="1" t="s">
        <v>1044</v>
      </c>
      <c r="GS117" s="1" t="s">
        <v>1045</v>
      </c>
    </row>
    <row r="118" spans="1:219" s="1" customFormat="1">
      <c r="A118" s="11" t="s">
        <v>1058</v>
      </c>
      <c r="B118" s="12" t="s">
        <v>1050</v>
      </c>
      <c r="C118" s="1" t="s">
        <v>1051</v>
      </c>
      <c r="D118" s="1" t="s">
        <v>1052</v>
      </c>
      <c r="E118" s="12" t="s">
        <v>1343</v>
      </c>
      <c r="GG118" s="1" t="s">
        <v>1057</v>
      </c>
      <c r="GH118" s="1" t="s">
        <v>1057</v>
      </c>
      <c r="GI118" s="1" t="s">
        <v>1056</v>
      </c>
      <c r="GL118" s="1" t="s">
        <v>1056</v>
      </c>
      <c r="GO118" s="1" t="s">
        <v>1044</v>
      </c>
      <c r="GS118" s="1" t="s">
        <v>1045</v>
      </c>
    </row>
    <row r="119" spans="1:219" s="1" customFormat="1">
      <c r="A119" s="11" t="s">
        <v>1068</v>
      </c>
      <c r="B119" s="12" t="s">
        <v>1061</v>
      </c>
      <c r="C119" s="1" t="s">
        <v>1062</v>
      </c>
      <c r="D119" s="1" t="s">
        <v>1063</v>
      </c>
      <c r="E119" s="12" t="s">
        <v>1356</v>
      </c>
      <c r="GL119" s="1" t="s">
        <v>1067</v>
      </c>
      <c r="GM119" s="1" t="s">
        <v>1067</v>
      </c>
      <c r="GN119" s="1" t="s">
        <v>1066</v>
      </c>
      <c r="GT119" s="1" t="s">
        <v>1064</v>
      </c>
      <c r="GV119" s="1" t="s">
        <v>1065</v>
      </c>
    </row>
    <row r="120" spans="1:219" s="1" customFormat="1">
      <c r="A120" s="11" t="s">
        <v>1076</v>
      </c>
      <c r="B120" s="12" t="s">
        <v>1069</v>
      </c>
      <c r="C120" s="1" t="s">
        <v>1070</v>
      </c>
      <c r="D120" s="1" t="s">
        <v>1071</v>
      </c>
      <c r="E120" s="12" t="s">
        <v>202</v>
      </c>
      <c r="GM120" s="1" t="s">
        <v>1075</v>
      </c>
      <c r="GN120" s="1" t="s">
        <v>1075</v>
      </c>
      <c r="GO120" s="1" t="s">
        <v>1075</v>
      </c>
      <c r="GP120" s="1" t="s">
        <v>1072</v>
      </c>
      <c r="GU120" s="1" t="s">
        <v>1073</v>
      </c>
      <c r="GW120" s="1" t="s">
        <v>1074</v>
      </c>
    </row>
    <row r="121" spans="1:219" s="1" customFormat="1">
      <c r="A121" s="11" t="s">
        <v>1080</v>
      </c>
      <c r="B121" s="12" t="s">
        <v>1077</v>
      </c>
      <c r="C121" s="1" t="s">
        <v>1070</v>
      </c>
      <c r="D121" s="1" t="s">
        <v>1078</v>
      </c>
      <c r="E121" s="12" t="s">
        <v>202</v>
      </c>
      <c r="GN121" s="1" t="s">
        <v>1075</v>
      </c>
      <c r="GO121" s="1" t="s">
        <v>1075</v>
      </c>
      <c r="GP121" s="1" t="s">
        <v>1072</v>
      </c>
      <c r="GV121" s="1" t="s">
        <v>1073</v>
      </c>
      <c r="HA121" s="1" t="s">
        <v>1074</v>
      </c>
    </row>
    <row r="122" spans="1:219" s="1" customFormat="1">
      <c r="A122" s="11" t="s">
        <v>1086</v>
      </c>
      <c r="B122" s="12" t="s">
        <v>1083</v>
      </c>
      <c r="C122" s="1" t="s">
        <v>1084</v>
      </c>
      <c r="D122" s="1" t="s">
        <v>1085</v>
      </c>
      <c r="E122" s="12" t="s">
        <v>1371</v>
      </c>
      <c r="GP122" s="1" t="s">
        <v>1075</v>
      </c>
      <c r="GS122" s="1" t="s">
        <v>1075</v>
      </c>
      <c r="GU122" s="1" t="s">
        <v>1072</v>
      </c>
      <c r="GV122" s="1" t="s">
        <v>1072</v>
      </c>
      <c r="HB122" s="1" t="s">
        <v>1073</v>
      </c>
      <c r="HD122" s="1" t="s">
        <v>1074</v>
      </c>
    </row>
    <row r="123" spans="1:219" s="1" customFormat="1">
      <c r="A123" s="11" t="s">
        <v>1089</v>
      </c>
      <c r="B123" s="12" t="s">
        <v>1087</v>
      </c>
      <c r="C123" s="1" t="s">
        <v>1084</v>
      </c>
      <c r="D123" s="1" t="s">
        <v>1088</v>
      </c>
      <c r="E123" s="12" t="s">
        <v>1391</v>
      </c>
      <c r="GT123" s="1" t="s">
        <v>1075</v>
      </c>
      <c r="GU123" s="1" t="s">
        <v>1072</v>
      </c>
      <c r="GV123" s="1" t="s">
        <v>1072</v>
      </c>
      <c r="HC123" s="1" t="s">
        <v>1073</v>
      </c>
      <c r="HG123" s="1" t="s">
        <v>1074</v>
      </c>
    </row>
    <row r="124" spans="1:219" s="1" customFormat="1">
      <c r="A124" s="11" t="s">
        <v>1094</v>
      </c>
      <c r="B124" s="12" t="s">
        <v>1090</v>
      </c>
      <c r="C124" s="1" t="s">
        <v>1070</v>
      </c>
      <c r="D124" s="1" t="s">
        <v>1092</v>
      </c>
      <c r="E124" s="12" t="s">
        <v>1357</v>
      </c>
      <c r="GT124" s="1" t="s">
        <v>1075</v>
      </c>
      <c r="GU124" s="1" t="s">
        <v>1075</v>
      </c>
      <c r="GV124" s="1" t="s">
        <v>1072</v>
      </c>
      <c r="GW124" s="1" t="s">
        <v>1072</v>
      </c>
      <c r="HC124" s="1" t="s">
        <v>1073</v>
      </c>
      <c r="HG124" s="1" t="s">
        <v>1074</v>
      </c>
    </row>
    <row r="125" spans="1:219" s="1" customFormat="1">
      <c r="A125" s="11" t="s">
        <v>1095</v>
      </c>
      <c r="B125" s="12" t="s">
        <v>1091</v>
      </c>
      <c r="C125" s="1" t="s">
        <v>1070</v>
      </c>
      <c r="D125" s="1" t="s">
        <v>1093</v>
      </c>
      <c r="E125" s="12" t="s">
        <v>1128</v>
      </c>
      <c r="GT125" s="1" t="s">
        <v>1075</v>
      </c>
      <c r="GU125" s="1" t="s">
        <v>1075</v>
      </c>
      <c r="GV125" s="1" t="s">
        <v>1075</v>
      </c>
      <c r="GW125" s="1" t="s">
        <v>1072</v>
      </c>
      <c r="HC125" s="1" t="s">
        <v>1073</v>
      </c>
      <c r="HG125" s="1" t="s">
        <v>1074</v>
      </c>
    </row>
    <row r="126" spans="1:219" s="1" customFormat="1">
      <c r="A126" s="11" t="s">
        <v>1100</v>
      </c>
      <c r="B126" s="12" t="s">
        <v>1096</v>
      </c>
      <c r="C126" s="1" t="s">
        <v>1084</v>
      </c>
      <c r="D126" s="1" t="s">
        <v>1098</v>
      </c>
      <c r="E126" s="12" t="s">
        <v>1393</v>
      </c>
      <c r="GU126" s="1" t="s">
        <v>1075</v>
      </c>
      <c r="GV126" s="1" t="s">
        <v>1075</v>
      </c>
      <c r="GW126" s="1" t="s">
        <v>1075</v>
      </c>
      <c r="HA126" s="1" t="s">
        <v>1072</v>
      </c>
      <c r="HB126" s="1" t="s">
        <v>1072</v>
      </c>
      <c r="HG126" s="1" t="s">
        <v>1073</v>
      </c>
      <c r="HI126" s="1" t="s">
        <v>1074</v>
      </c>
    </row>
    <row r="127" spans="1:219" s="1" customFormat="1">
      <c r="A127" s="11" t="s">
        <v>1101</v>
      </c>
      <c r="B127" s="12" t="s">
        <v>1097</v>
      </c>
      <c r="C127" s="1" t="s">
        <v>1070</v>
      </c>
      <c r="D127" s="1" t="s">
        <v>1099</v>
      </c>
      <c r="E127" s="12" t="s">
        <v>1356</v>
      </c>
      <c r="GU127" s="1" t="s">
        <v>1075</v>
      </c>
      <c r="GV127" s="1" t="s">
        <v>1075</v>
      </c>
      <c r="GW127" s="1" t="s">
        <v>1072</v>
      </c>
      <c r="HA127" s="1" t="s">
        <v>1072</v>
      </c>
      <c r="HD127" s="1" t="s">
        <v>1073</v>
      </c>
      <c r="HH127" s="1" t="s">
        <v>1074</v>
      </c>
    </row>
    <row r="128" spans="1:219" s="1" customFormat="1">
      <c r="A128" s="11" t="s">
        <v>1104</v>
      </c>
      <c r="B128" s="12" t="s">
        <v>1102</v>
      </c>
      <c r="C128" s="1" t="s">
        <v>1084</v>
      </c>
      <c r="D128" s="1" t="s">
        <v>1085</v>
      </c>
      <c r="E128" s="12" t="s">
        <v>1408</v>
      </c>
      <c r="GW128" s="1" t="s">
        <v>1075</v>
      </c>
      <c r="HA128" s="1" t="s">
        <v>1075</v>
      </c>
      <c r="HB128" s="1" t="s">
        <v>1075</v>
      </c>
      <c r="HC128" s="1" t="s">
        <v>1072</v>
      </c>
      <c r="HD128" s="1" t="s">
        <v>1072</v>
      </c>
      <c r="HI128" s="1" t="s">
        <v>1073</v>
      </c>
      <c r="HK128" s="1" t="s">
        <v>1074</v>
      </c>
    </row>
    <row r="129" spans="1:257" s="1" customFormat="1">
      <c r="A129" s="11" t="s">
        <v>1105</v>
      </c>
      <c r="B129" s="12" t="s">
        <v>1103</v>
      </c>
      <c r="C129" s="1" t="s">
        <v>1070</v>
      </c>
      <c r="D129" s="1" t="s">
        <v>1098</v>
      </c>
      <c r="E129" s="12" t="s">
        <v>1616</v>
      </c>
      <c r="GW129" s="1" t="s">
        <v>1075</v>
      </c>
      <c r="HA129" s="1" t="s">
        <v>1075</v>
      </c>
      <c r="HB129" s="1" t="s">
        <v>1075</v>
      </c>
      <c r="HC129" s="1" t="s">
        <v>1072</v>
      </c>
      <c r="HD129" s="1" t="s">
        <v>1072</v>
      </c>
      <c r="HI129" s="1" t="s">
        <v>1073</v>
      </c>
      <c r="HK129" s="1" t="s">
        <v>1074</v>
      </c>
    </row>
    <row r="130" spans="1:257" s="1" customFormat="1">
      <c r="A130" s="11" t="s">
        <v>1116</v>
      </c>
      <c r="B130" s="12" t="s">
        <v>1106</v>
      </c>
      <c r="C130" s="1" t="s">
        <v>1109</v>
      </c>
      <c r="D130" s="1" t="s">
        <v>1110</v>
      </c>
      <c r="E130" s="12" t="s">
        <v>1524</v>
      </c>
      <c r="HA130" s="1" t="s">
        <v>1108</v>
      </c>
      <c r="HB130" s="1" t="s">
        <v>1108</v>
      </c>
      <c r="HC130" s="1" t="s">
        <v>13</v>
      </c>
      <c r="HD130" s="1" t="s">
        <v>13</v>
      </c>
      <c r="HJ130" s="1" t="s">
        <v>22</v>
      </c>
      <c r="HN130" s="1" t="s">
        <v>168</v>
      </c>
    </row>
    <row r="131" spans="1:257" s="1" customFormat="1">
      <c r="A131" s="11" t="s">
        <v>1120</v>
      </c>
      <c r="B131" s="12" t="s">
        <v>1107</v>
      </c>
      <c r="C131" s="1" t="s">
        <v>1111</v>
      </c>
      <c r="D131" s="1" t="s">
        <v>1112</v>
      </c>
      <c r="E131" s="12" t="s">
        <v>1372</v>
      </c>
      <c r="HA131" s="1" t="s">
        <v>1108</v>
      </c>
      <c r="HB131" s="1" t="s">
        <v>1108</v>
      </c>
      <c r="HC131" s="1" t="s">
        <v>1108</v>
      </c>
      <c r="HD131" s="1" t="s">
        <v>1117</v>
      </c>
      <c r="HI131" s="1" t="s">
        <v>1118</v>
      </c>
      <c r="HK131" s="1" t="s">
        <v>1119</v>
      </c>
    </row>
    <row r="132" spans="1:257" s="1" customFormat="1">
      <c r="A132" s="11" t="s">
        <v>1125</v>
      </c>
      <c r="B132" s="12" t="s">
        <v>1121</v>
      </c>
      <c r="C132" s="1" t="s">
        <v>1109</v>
      </c>
      <c r="D132" s="1" t="s">
        <v>1123</v>
      </c>
      <c r="E132" s="12" t="s">
        <v>1524</v>
      </c>
      <c r="HB132" s="1" t="s">
        <v>1108</v>
      </c>
      <c r="HC132" s="1" t="s">
        <v>1108</v>
      </c>
      <c r="HD132" s="1" t="s">
        <v>1117</v>
      </c>
      <c r="HJ132" s="1" t="s">
        <v>1118</v>
      </c>
      <c r="HN132" s="1" t="s">
        <v>1119</v>
      </c>
    </row>
    <row r="133" spans="1:257" s="1" customFormat="1">
      <c r="A133" s="11" t="s">
        <v>1129</v>
      </c>
      <c r="B133" s="12" t="s">
        <v>1122</v>
      </c>
      <c r="C133" s="1" t="s">
        <v>1111</v>
      </c>
      <c r="D133" s="1" t="s">
        <v>1124</v>
      </c>
      <c r="E133" s="12" t="s">
        <v>1478</v>
      </c>
      <c r="HB133" s="1" t="s">
        <v>1108</v>
      </c>
      <c r="HC133" s="1" t="s">
        <v>1108</v>
      </c>
      <c r="HD133" s="1" t="s">
        <v>1117</v>
      </c>
      <c r="HJ133" s="1" t="s">
        <v>1118</v>
      </c>
      <c r="HN133" s="1" t="s">
        <v>1119</v>
      </c>
    </row>
    <row r="134" spans="1:257" s="1" customFormat="1">
      <c r="A134" s="11" t="s">
        <v>1149</v>
      </c>
      <c r="B134" s="12" t="s">
        <v>1131</v>
      </c>
      <c r="C134" s="1" t="s">
        <v>1134</v>
      </c>
      <c r="D134" s="1" t="s">
        <v>1136</v>
      </c>
      <c r="E134" s="12" t="s">
        <v>1522</v>
      </c>
      <c r="HD134" s="1" t="s">
        <v>1140</v>
      </c>
      <c r="HG134" s="1" t="s">
        <v>1141</v>
      </c>
      <c r="HH134" s="1" t="s">
        <v>1139</v>
      </c>
      <c r="HN134" s="1" t="s">
        <v>1137</v>
      </c>
      <c r="HP134" s="1" t="s">
        <v>1138</v>
      </c>
    </row>
    <row r="135" spans="1:257" s="1" customFormat="1">
      <c r="A135" s="11" t="s">
        <v>1147</v>
      </c>
      <c r="B135" s="12" t="s">
        <v>1132</v>
      </c>
      <c r="C135" s="1" t="s">
        <v>1135</v>
      </c>
      <c r="D135" s="1" t="s">
        <v>1142</v>
      </c>
      <c r="E135" s="12" t="s">
        <v>1478</v>
      </c>
      <c r="HD135" s="1" t="s">
        <v>1141</v>
      </c>
      <c r="HG135" s="1" t="s">
        <v>1141</v>
      </c>
      <c r="HH135" s="1" t="s">
        <v>1145</v>
      </c>
      <c r="HN135" s="1" t="s">
        <v>1144</v>
      </c>
      <c r="HP135" s="1" t="s">
        <v>1138</v>
      </c>
    </row>
    <row r="136" spans="1:257" s="1" customFormat="1">
      <c r="A136" s="11" t="s">
        <v>1148</v>
      </c>
      <c r="B136" s="12" t="s">
        <v>1133</v>
      </c>
      <c r="C136" s="1" t="s">
        <v>1135</v>
      </c>
      <c r="D136" s="1" t="s">
        <v>1143</v>
      </c>
      <c r="E136" s="12" t="s">
        <v>1343</v>
      </c>
      <c r="HD136" s="1" t="s">
        <v>1141</v>
      </c>
      <c r="HG136" s="1" t="s">
        <v>1141</v>
      </c>
      <c r="HH136" s="1" t="s">
        <v>1141</v>
      </c>
      <c r="HI136" s="1" t="s">
        <v>1145</v>
      </c>
      <c r="HN136" s="1" t="s">
        <v>1137</v>
      </c>
      <c r="HP136" s="1" t="s">
        <v>1146</v>
      </c>
    </row>
    <row r="137" spans="1:257" s="1" customFormat="1">
      <c r="A137" s="11" t="s">
        <v>1171</v>
      </c>
      <c r="B137" s="12" t="s">
        <v>1150</v>
      </c>
      <c r="C137" s="1" t="s">
        <v>1153</v>
      </c>
      <c r="D137" s="1" t="s">
        <v>1156</v>
      </c>
      <c r="E137" s="12" t="s">
        <v>1523</v>
      </c>
      <c r="HH137" s="1" t="s">
        <v>1160</v>
      </c>
      <c r="HI137" s="1" t="s">
        <v>1161</v>
      </c>
      <c r="HJ137" s="1" t="s">
        <v>1159</v>
      </c>
      <c r="HK137" s="1" t="s">
        <v>1159</v>
      </c>
      <c r="HQ137" s="1" t="s">
        <v>1157</v>
      </c>
      <c r="HU137" s="1" t="s">
        <v>1158</v>
      </c>
    </row>
    <row r="138" spans="1:257" s="1" customFormat="1">
      <c r="A138" s="11" t="s">
        <v>1172</v>
      </c>
      <c r="B138" s="12" t="s">
        <v>1151</v>
      </c>
      <c r="C138" s="1" t="s">
        <v>1154</v>
      </c>
      <c r="D138" s="1" t="s">
        <v>1164</v>
      </c>
      <c r="E138" s="12" t="s">
        <v>1552</v>
      </c>
      <c r="HH138" s="1" t="s">
        <v>1160</v>
      </c>
      <c r="HI138" s="1" t="s">
        <v>1160</v>
      </c>
      <c r="HK138" s="1" t="s">
        <v>1167</v>
      </c>
      <c r="HP138" s="1" t="s">
        <v>1165</v>
      </c>
      <c r="HR138" s="1" t="s">
        <v>1166</v>
      </c>
    </row>
    <row r="139" spans="1:257" s="1" customFormat="1">
      <c r="A139" s="11" t="s">
        <v>1173</v>
      </c>
      <c r="B139" s="12" t="s">
        <v>1152</v>
      </c>
      <c r="C139" s="1" t="s">
        <v>1155</v>
      </c>
      <c r="D139" s="1" t="s">
        <v>1168</v>
      </c>
      <c r="E139" s="12" t="s">
        <v>1607</v>
      </c>
      <c r="HH139" s="1" t="s">
        <v>1170</v>
      </c>
      <c r="HI139" s="1" t="s">
        <v>1160</v>
      </c>
      <c r="HJ139" s="1" t="s">
        <v>1159</v>
      </c>
      <c r="HP139" s="1" t="s">
        <v>193</v>
      </c>
      <c r="HR139" s="1" t="s">
        <v>1344</v>
      </c>
      <c r="IL139" s="1" t="s">
        <v>1345</v>
      </c>
      <c r="IP139" s="1" t="s">
        <v>1346</v>
      </c>
    </row>
    <row r="140" spans="1:257" s="1" customFormat="1">
      <c r="A140" s="11" t="s">
        <v>1178</v>
      </c>
      <c r="B140" s="12" t="s">
        <v>1175</v>
      </c>
      <c r="C140" s="1" t="s">
        <v>1176</v>
      </c>
      <c r="D140" s="1" t="s">
        <v>1177</v>
      </c>
      <c r="E140" s="12" t="s">
        <v>1433</v>
      </c>
      <c r="HI140" s="1" t="s">
        <v>1160</v>
      </c>
      <c r="HJ140" s="1" t="s">
        <v>1160</v>
      </c>
      <c r="HK140" s="1" t="s">
        <v>1160</v>
      </c>
      <c r="HN140" s="1" t="s">
        <v>1159</v>
      </c>
      <c r="HQ140" s="1" t="s">
        <v>1165</v>
      </c>
      <c r="HU140" s="1" t="s">
        <v>1169</v>
      </c>
    </row>
    <row r="141" spans="1:257" s="1" customFormat="1">
      <c r="A141" s="11" t="s">
        <v>1192</v>
      </c>
      <c r="B141" s="12" t="s">
        <v>1182</v>
      </c>
      <c r="C141" s="1" t="s">
        <v>1176</v>
      </c>
      <c r="D141" s="1" t="s">
        <v>1183</v>
      </c>
      <c r="E141" s="12" t="s">
        <v>1343</v>
      </c>
      <c r="HJ141" s="1" t="s">
        <v>1191</v>
      </c>
      <c r="HK141" s="1" t="s">
        <v>1191</v>
      </c>
      <c r="HN141" s="1" t="s">
        <v>1160</v>
      </c>
      <c r="HO141" s="1" t="s">
        <v>1184</v>
      </c>
      <c r="HR141" s="1" t="s">
        <v>1189</v>
      </c>
      <c r="HV141" s="1" t="s">
        <v>1190</v>
      </c>
    </row>
    <row r="142" spans="1:257" s="1" customFormat="1">
      <c r="A142" s="11" t="s">
        <v>1204</v>
      </c>
      <c r="B142" s="12" t="s">
        <v>1197</v>
      </c>
      <c r="C142" s="1" t="s">
        <v>1198</v>
      </c>
      <c r="D142" s="1" t="s">
        <v>1199</v>
      </c>
      <c r="E142" s="12" t="s">
        <v>1552</v>
      </c>
      <c r="HK142" s="1" t="s">
        <v>1203</v>
      </c>
      <c r="HN142" s="1" t="s">
        <v>1203</v>
      </c>
      <c r="HO142" s="1" t="s">
        <v>1202</v>
      </c>
      <c r="HP142" s="1" t="s">
        <v>1202</v>
      </c>
      <c r="HU142" s="1" t="s">
        <v>193</v>
      </c>
      <c r="HW142" s="1" t="s">
        <v>1374</v>
      </c>
      <c r="IS142" s="1" t="s">
        <v>1373</v>
      </c>
      <c r="IW142" s="1" t="s">
        <v>1346</v>
      </c>
    </row>
    <row r="143" spans="1:257" s="1" customFormat="1">
      <c r="A143" s="11" t="s">
        <v>1208</v>
      </c>
      <c r="B143" s="12" t="s">
        <v>1206</v>
      </c>
      <c r="C143" s="1" t="s">
        <v>1198</v>
      </c>
      <c r="D143" s="1" t="s">
        <v>1207</v>
      </c>
      <c r="E143" s="12" t="s">
        <v>1606</v>
      </c>
      <c r="HN143" s="1" t="s">
        <v>1203</v>
      </c>
      <c r="HO143" s="1" t="s">
        <v>1203</v>
      </c>
      <c r="HP143" s="1" t="s">
        <v>1202</v>
      </c>
      <c r="HV143" s="1" t="s">
        <v>1200</v>
      </c>
      <c r="HX143" s="1" t="s">
        <v>1201</v>
      </c>
    </row>
    <row r="144" spans="1:257" s="1" customFormat="1">
      <c r="A144" s="11" t="s">
        <v>1216</v>
      </c>
      <c r="B144" s="12" t="s">
        <v>1209</v>
      </c>
      <c r="C144" s="1" t="s">
        <v>1210</v>
      </c>
      <c r="D144" s="1" t="s">
        <v>1211</v>
      </c>
      <c r="E144" s="12" t="s">
        <v>1343</v>
      </c>
      <c r="HO144" s="1" t="s">
        <v>1215</v>
      </c>
      <c r="HP144" s="1" t="s">
        <v>1215</v>
      </c>
      <c r="HQ144" s="1" t="s">
        <v>1214</v>
      </c>
      <c r="HW144" s="1" t="s">
        <v>193</v>
      </c>
      <c r="ID144" s="1" t="s">
        <v>1405</v>
      </c>
      <c r="IR144" s="1" t="s">
        <v>1403</v>
      </c>
      <c r="IT144" s="1" t="s">
        <v>1404</v>
      </c>
    </row>
    <row r="145" spans="1:282" s="1" customFormat="1">
      <c r="A145" s="11" t="s">
        <v>1363</v>
      </c>
      <c r="B145" s="12" t="s">
        <v>1353</v>
      </c>
      <c r="C145" s="1" t="s">
        <v>1210</v>
      </c>
      <c r="D145" s="1" t="s">
        <v>1358</v>
      </c>
      <c r="E145" s="12" t="s">
        <v>1343</v>
      </c>
      <c r="HQ145" s="1" t="s">
        <v>1215</v>
      </c>
      <c r="HR145" s="1" t="s">
        <v>1215</v>
      </c>
      <c r="HU145" s="1" t="s">
        <v>1214</v>
      </c>
      <c r="ID145" s="1" t="s">
        <v>1212</v>
      </c>
      <c r="IF145" s="1" t="s">
        <v>1359</v>
      </c>
    </row>
    <row r="146" spans="1:282" s="1" customFormat="1">
      <c r="A146" s="11" t="s">
        <v>1364</v>
      </c>
      <c r="B146" s="12" t="s">
        <v>1354</v>
      </c>
      <c r="C146" s="1" t="s">
        <v>1210</v>
      </c>
      <c r="D146" s="1" t="s">
        <v>1360</v>
      </c>
      <c r="E146" s="12" t="s">
        <v>1399</v>
      </c>
      <c r="HQ146" s="1" t="s">
        <v>1215</v>
      </c>
      <c r="HR146" s="1" t="s">
        <v>1215</v>
      </c>
      <c r="HU146" s="1" t="s">
        <v>1215</v>
      </c>
      <c r="HV146" s="1" t="s">
        <v>1214</v>
      </c>
      <c r="ID146" s="1" t="s">
        <v>1212</v>
      </c>
      <c r="IF146" s="1" t="s">
        <v>1361</v>
      </c>
    </row>
    <row r="147" spans="1:282" s="1" customFormat="1">
      <c r="A147" s="11" t="s">
        <v>1365</v>
      </c>
      <c r="B147" s="12" t="s">
        <v>1355</v>
      </c>
      <c r="C147" s="1" t="s">
        <v>1210</v>
      </c>
      <c r="D147" s="1" t="s">
        <v>1605</v>
      </c>
      <c r="E147" s="12" t="s">
        <v>1407</v>
      </c>
      <c r="HQ147" s="1" t="s">
        <v>1215</v>
      </c>
      <c r="HR147" s="1" t="s">
        <v>1215</v>
      </c>
      <c r="HU147" s="1" t="s">
        <v>1215</v>
      </c>
      <c r="HV147" s="1" t="s">
        <v>1214</v>
      </c>
      <c r="ID147" s="1" t="s">
        <v>1212</v>
      </c>
      <c r="IF147" s="1" t="s">
        <v>1362</v>
      </c>
    </row>
    <row r="148" spans="1:282" s="1" customFormat="1">
      <c r="A148" s="11" t="s">
        <v>1370</v>
      </c>
      <c r="B148" s="12" t="s">
        <v>1366</v>
      </c>
      <c r="C148" s="1" t="s">
        <v>1367</v>
      </c>
      <c r="D148" s="1" t="s">
        <v>1368</v>
      </c>
      <c r="E148" s="12" t="s">
        <v>1535</v>
      </c>
      <c r="HR148" s="1" t="s">
        <v>1215</v>
      </c>
      <c r="HU148" s="1" t="s">
        <v>1215</v>
      </c>
      <c r="HV148" s="1" t="s">
        <v>1214</v>
      </c>
      <c r="IE148" s="1" t="s">
        <v>1369</v>
      </c>
      <c r="II148" s="1" t="s">
        <v>1213</v>
      </c>
    </row>
    <row r="149" spans="1:282" s="1" customFormat="1">
      <c r="A149" s="11" t="s">
        <v>1382</v>
      </c>
      <c r="B149" s="12" t="s">
        <v>1375</v>
      </c>
      <c r="C149" s="1" t="s">
        <v>1376</v>
      </c>
      <c r="D149" s="1" t="s">
        <v>1377</v>
      </c>
      <c r="E149" s="12" t="s">
        <v>1535</v>
      </c>
      <c r="HU149" s="1" t="s">
        <v>1381</v>
      </c>
      <c r="HV149" s="1" t="s">
        <v>1381</v>
      </c>
      <c r="HW149" s="1" t="s">
        <v>1380</v>
      </c>
      <c r="HX149" s="1" t="s">
        <v>1380</v>
      </c>
      <c r="IF149" s="1" t="s">
        <v>1378</v>
      </c>
      <c r="IJ149" s="1" t="s">
        <v>1379</v>
      </c>
    </row>
    <row r="150" spans="1:282" s="1" customFormat="1">
      <c r="A150" s="11" t="s">
        <v>1398</v>
      </c>
      <c r="B150" s="12" t="s">
        <v>1383</v>
      </c>
      <c r="C150" s="1" t="s">
        <v>1385</v>
      </c>
      <c r="D150" s="1" t="s">
        <v>1387</v>
      </c>
      <c r="E150" s="12" t="s">
        <v>1663</v>
      </c>
      <c r="HV150" s="1" t="s">
        <v>1392</v>
      </c>
      <c r="HX150" s="1" t="s">
        <v>1380</v>
      </c>
      <c r="ID150" s="1" t="s">
        <v>1390</v>
      </c>
      <c r="II150" s="1" t="s">
        <v>1437</v>
      </c>
      <c r="IK150" s="1" t="s">
        <v>1438</v>
      </c>
      <c r="JD150" s="1" t="s">
        <v>1439</v>
      </c>
      <c r="JF150" s="1" t="s">
        <v>1440</v>
      </c>
    </row>
    <row r="151" spans="1:282" s="1" customFormat="1">
      <c r="A151" s="11" t="s">
        <v>1397</v>
      </c>
      <c r="B151" s="12" t="s">
        <v>1384</v>
      </c>
      <c r="C151" s="1" t="s">
        <v>1386</v>
      </c>
      <c r="D151" s="1" t="s">
        <v>1389</v>
      </c>
      <c r="E151" s="12" t="s">
        <v>1535</v>
      </c>
      <c r="HV151" s="1" t="s">
        <v>1381</v>
      </c>
      <c r="HW151" s="1" t="s">
        <v>1381</v>
      </c>
      <c r="HX151" s="1" t="s">
        <v>1396</v>
      </c>
      <c r="II151" s="1" t="s">
        <v>1394</v>
      </c>
      <c r="IK151" s="1" t="s">
        <v>1395</v>
      </c>
    </row>
    <row r="152" spans="1:282" s="1" customFormat="1">
      <c r="A152" s="11" t="s">
        <v>1406</v>
      </c>
      <c r="B152" s="12" t="s">
        <v>1400</v>
      </c>
      <c r="C152" s="1" t="s">
        <v>1386</v>
      </c>
      <c r="D152" s="1" t="s">
        <v>1401</v>
      </c>
      <c r="E152" s="12" t="s">
        <v>1343</v>
      </c>
      <c r="HW152" s="1" t="s">
        <v>1381</v>
      </c>
      <c r="HX152" s="1" t="s">
        <v>1381</v>
      </c>
      <c r="ID152" s="1" t="s">
        <v>1381</v>
      </c>
      <c r="IE152" s="1" t="s">
        <v>1417</v>
      </c>
      <c r="IJ152" s="1" t="s">
        <v>1378</v>
      </c>
      <c r="IL152" s="1" t="s">
        <v>1395</v>
      </c>
    </row>
    <row r="153" spans="1:282" s="1" customFormat="1">
      <c r="A153" s="11" t="s">
        <v>1416</v>
      </c>
      <c r="B153" s="12" t="s">
        <v>1409</v>
      </c>
      <c r="C153" s="1" t="s">
        <v>1410</v>
      </c>
      <c r="D153" s="1" t="s">
        <v>1411</v>
      </c>
      <c r="E153" s="12" t="s">
        <v>1552</v>
      </c>
      <c r="ID153" s="1" t="s">
        <v>1415</v>
      </c>
      <c r="IE153" s="1" t="s">
        <v>1415</v>
      </c>
      <c r="IF153" s="1" t="s">
        <v>1414</v>
      </c>
      <c r="IL153" s="1" t="s">
        <v>1412</v>
      </c>
      <c r="IP153" s="1" t="s">
        <v>1413</v>
      </c>
    </row>
    <row r="154" spans="1:282" s="1" customFormat="1">
      <c r="A154" s="11" t="s">
        <v>1436</v>
      </c>
      <c r="B154" s="12" t="s">
        <v>1430</v>
      </c>
      <c r="C154" s="1" t="s">
        <v>1431</v>
      </c>
      <c r="D154" s="1" t="s">
        <v>1432</v>
      </c>
      <c r="E154" s="12" t="s">
        <v>202</v>
      </c>
      <c r="IF154" s="1" t="s">
        <v>1435</v>
      </c>
      <c r="II154" s="1" t="s">
        <v>1435</v>
      </c>
      <c r="IJ154" s="1" t="s">
        <v>1434</v>
      </c>
      <c r="IK154" s="1" t="s">
        <v>1434</v>
      </c>
      <c r="IP154" s="1" t="s">
        <v>274</v>
      </c>
      <c r="IR154" s="1" t="s">
        <v>194</v>
      </c>
      <c r="JK154" s="1" t="s">
        <v>1480</v>
      </c>
      <c r="JM154" s="1" t="s">
        <v>1481</v>
      </c>
    </row>
    <row r="155" spans="1:282" s="1" customFormat="1">
      <c r="A155" s="11" t="s">
        <v>1450</v>
      </c>
      <c r="B155" s="12" t="s">
        <v>1441</v>
      </c>
      <c r="C155" s="1" t="s">
        <v>1442</v>
      </c>
      <c r="D155" s="1" t="s">
        <v>1443</v>
      </c>
      <c r="E155" s="12" t="s">
        <v>1552</v>
      </c>
      <c r="IJ155" s="1" t="s">
        <v>1448</v>
      </c>
      <c r="IK155" s="1" t="s">
        <v>1448</v>
      </c>
      <c r="IL155" s="1" t="s">
        <v>1449</v>
      </c>
      <c r="IM155" s="1" t="s">
        <v>1448</v>
      </c>
      <c r="IP155" s="1" t="s">
        <v>1445</v>
      </c>
      <c r="IS155" s="1" t="s">
        <v>1446</v>
      </c>
      <c r="IW155" s="1" t="s">
        <v>1447</v>
      </c>
    </row>
    <row r="156" spans="1:282" s="1" customFormat="1">
      <c r="A156" s="11" t="s">
        <v>1457</v>
      </c>
      <c r="B156" s="12" t="s">
        <v>1451</v>
      </c>
      <c r="C156" s="1" t="s">
        <v>1452</v>
      </c>
      <c r="D156" s="1" t="s">
        <v>1453</v>
      </c>
      <c r="E156" s="12" t="s">
        <v>1616</v>
      </c>
      <c r="IK156" s="1" t="s">
        <v>1456</v>
      </c>
      <c r="IL156" s="1" t="s">
        <v>1456</v>
      </c>
      <c r="IM156" s="1" t="s">
        <v>1455</v>
      </c>
      <c r="IS156" s="1" t="s">
        <v>1446</v>
      </c>
      <c r="IW156" s="1" t="s">
        <v>1454</v>
      </c>
    </row>
    <row r="157" spans="1:282" s="1" customFormat="1">
      <c r="A157" s="11" t="s">
        <v>1496</v>
      </c>
      <c r="B157" s="12" t="s">
        <v>1463</v>
      </c>
      <c r="C157" s="1" t="s">
        <v>1465</v>
      </c>
      <c r="D157" s="1" t="s">
        <v>1467</v>
      </c>
      <c r="E157" s="12" t="s">
        <v>202</v>
      </c>
      <c r="IP157" s="1" t="s">
        <v>1474</v>
      </c>
      <c r="IQ157" s="1" t="s">
        <v>1475</v>
      </c>
      <c r="IR157" s="1" t="s">
        <v>1472</v>
      </c>
      <c r="IS157" s="1" t="s">
        <v>1473</v>
      </c>
      <c r="IY157" s="1" t="s">
        <v>1470</v>
      </c>
      <c r="JA157" s="1" t="s">
        <v>1471</v>
      </c>
    </row>
    <row r="158" spans="1:282" s="1" customFormat="1">
      <c r="A158" s="11" t="s">
        <v>1502</v>
      </c>
      <c r="B158" s="12" t="s">
        <v>1464</v>
      </c>
      <c r="C158" s="1" t="s">
        <v>1466</v>
      </c>
      <c r="D158" s="1" t="s">
        <v>1468</v>
      </c>
      <c r="E158" s="12" t="s">
        <v>202</v>
      </c>
      <c r="IP158" s="1" t="s">
        <v>1495</v>
      </c>
      <c r="IQ158" s="1" t="s">
        <v>1495</v>
      </c>
      <c r="IR158" s="1" t="s">
        <v>1493</v>
      </c>
      <c r="IX158" s="1" t="s">
        <v>1492</v>
      </c>
      <c r="IZ158" s="1" t="s">
        <v>1494</v>
      </c>
    </row>
    <row r="159" spans="1:282" s="1" customFormat="1">
      <c r="A159" s="11" t="s">
        <v>1497</v>
      </c>
      <c r="B159" s="12" t="s">
        <v>1485</v>
      </c>
      <c r="C159" s="1" t="s">
        <v>1486</v>
      </c>
      <c r="D159" s="1" t="s">
        <v>1487</v>
      </c>
      <c r="E159" s="12" t="s">
        <v>202</v>
      </c>
      <c r="IQ159" s="1" t="s">
        <v>1495</v>
      </c>
      <c r="IR159" s="1" t="s">
        <v>1495</v>
      </c>
      <c r="IS159" s="1" t="s">
        <v>1493</v>
      </c>
      <c r="IY159" s="1" t="s">
        <v>1540</v>
      </c>
      <c r="JA159" s="1" t="s">
        <v>1541</v>
      </c>
      <c r="JT159" s="1" t="s">
        <v>1542</v>
      </c>
      <c r="JV159" s="1" t="s">
        <v>1543</v>
      </c>
    </row>
    <row r="160" spans="1:282" s="1" customFormat="1">
      <c r="A160" s="11" t="s">
        <v>1503</v>
      </c>
      <c r="B160" s="12" t="s">
        <v>1488</v>
      </c>
      <c r="C160" s="1" t="s">
        <v>1490</v>
      </c>
      <c r="D160" s="1" t="s">
        <v>1498</v>
      </c>
      <c r="E160" s="12" t="s">
        <v>1602</v>
      </c>
      <c r="IQ160" s="1" t="s">
        <v>1495</v>
      </c>
      <c r="IR160" s="1" t="s">
        <v>1495</v>
      </c>
      <c r="IS160" s="1" t="s">
        <v>1495</v>
      </c>
      <c r="IT160" s="1" t="s">
        <v>1493</v>
      </c>
      <c r="IY160" s="1" t="s">
        <v>1492</v>
      </c>
      <c r="JA160" s="1" t="s">
        <v>1494</v>
      </c>
    </row>
    <row r="161" spans="1:293" s="1" customFormat="1">
      <c r="A161" s="11" t="s">
        <v>1504</v>
      </c>
      <c r="B161" s="12" t="s">
        <v>1489</v>
      </c>
      <c r="C161" s="1" t="s">
        <v>1490</v>
      </c>
      <c r="D161" s="1" t="s">
        <v>1499</v>
      </c>
      <c r="E161" s="12" t="s">
        <v>1343</v>
      </c>
      <c r="IQ161" s="1" t="s">
        <v>1495</v>
      </c>
      <c r="IR161" s="1" t="s">
        <v>1495</v>
      </c>
      <c r="IS161" s="1" t="s">
        <v>1495</v>
      </c>
      <c r="IT161" s="1" t="s">
        <v>1493</v>
      </c>
      <c r="IY161" s="1" t="s">
        <v>1492</v>
      </c>
      <c r="JA161" s="1" t="s">
        <v>1494</v>
      </c>
    </row>
    <row r="162" spans="1:293" s="1" customFormat="1">
      <c r="A162" s="11" t="s">
        <v>1513</v>
      </c>
      <c r="B162" s="12" t="s">
        <v>1506</v>
      </c>
      <c r="C162" s="1" t="s">
        <v>1507</v>
      </c>
      <c r="D162" s="1" t="s">
        <v>1508</v>
      </c>
      <c r="E162" s="12" t="s">
        <v>1616</v>
      </c>
      <c r="IS162" s="1" t="s">
        <v>1512</v>
      </c>
      <c r="IT162" s="1" t="s">
        <v>1512</v>
      </c>
      <c r="IW162" s="1" t="s">
        <v>1512</v>
      </c>
      <c r="IX162" s="1" t="s">
        <v>1509</v>
      </c>
      <c r="JA162" s="1" t="s">
        <v>1510</v>
      </c>
      <c r="JE162" s="1" t="s">
        <v>1511</v>
      </c>
    </row>
    <row r="163" spans="1:293" s="1" customFormat="1">
      <c r="A163" s="11" t="s">
        <v>1530</v>
      </c>
      <c r="B163" s="12" t="s">
        <v>1519</v>
      </c>
      <c r="C163" s="1" t="s">
        <v>1520</v>
      </c>
      <c r="D163" s="1" t="s">
        <v>1521</v>
      </c>
      <c r="E163" s="12" t="s">
        <v>202</v>
      </c>
      <c r="IW163" s="1" t="s">
        <v>1529</v>
      </c>
      <c r="IX163" s="1" t="s">
        <v>1529</v>
      </c>
      <c r="IZ163" s="1" t="s">
        <v>1528</v>
      </c>
      <c r="JF163" s="1" t="s">
        <v>1584</v>
      </c>
      <c r="JH163" s="1" t="s">
        <v>1585</v>
      </c>
      <c r="KA163" s="1" t="s">
        <v>1586</v>
      </c>
      <c r="KG163" s="1" t="s">
        <v>1587</v>
      </c>
    </row>
    <row r="164" spans="1:293" s="1" customFormat="1">
      <c r="A164" s="11" t="s">
        <v>1534</v>
      </c>
      <c r="B164" s="12" t="s">
        <v>1531</v>
      </c>
      <c r="C164" s="1" t="s">
        <v>1532</v>
      </c>
      <c r="D164" s="1" t="s">
        <v>1533</v>
      </c>
      <c r="E164" s="12" t="s">
        <v>1616</v>
      </c>
      <c r="IX164" s="1" t="s">
        <v>1529</v>
      </c>
      <c r="IY164" s="1" t="s">
        <v>1529</v>
      </c>
      <c r="IZ164" s="1" t="s">
        <v>1529</v>
      </c>
      <c r="JA164" s="1" t="s">
        <v>1528</v>
      </c>
      <c r="JF164" s="1" t="s">
        <v>1526</v>
      </c>
      <c r="JH164" s="1" t="s">
        <v>1527</v>
      </c>
    </row>
    <row r="165" spans="1:293" s="1" customFormat="1">
      <c r="A165" s="11" t="s">
        <v>1551</v>
      </c>
      <c r="B165" s="12" t="s">
        <v>1544</v>
      </c>
      <c r="C165" s="1" t="s">
        <v>1545</v>
      </c>
      <c r="D165" s="1" t="s">
        <v>1546</v>
      </c>
      <c r="E165" s="12" t="s">
        <v>1343</v>
      </c>
      <c r="IZ165" s="1" t="s">
        <v>1550</v>
      </c>
      <c r="JA165" s="1" t="s">
        <v>1550</v>
      </c>
      <c r="JD165" s="1" t="s">
        <v>1550</v>
      </c>
      <c r="JE165" s="1" t="s">
        <v>1547</v>
      </c>
      <c r="JH165" s="1" t="s">
        <v>1548</v>
      </c>
      <c r="JL165" s="1" t="s">
        <v>1549</v>
      </c>
    </row>
    <row r="166" spans="1:293" s="1" customFormat="1">
      <c r="A166" s="11" t="s">
        <v>1560</v>
      </c>
      <c r="B166" s="12" t="s">
        <v>1553</v>
      </c>
      <c r="C166" s="1" t="s">
        <v>1545</v>
      </c>
      <c r="D166" s="1" t="s">
        <v>1554</v>
      </c>
      <c r="E166" s="12" t="s">
        <v>202</v>
      </c>
      <c r="JA166" s="1" t="s">
        <v>1550</v>
      </c>
      <c r="JD166" s="1" t="s">
        <v>1550</v>
      </c>
      <c r="JE166" s="1" t="s">
        <v>1550</v>
      </c>
      <c r="JF166" s="1" t="s">
        <v>1547</v>
      </c>
      <c r="JK166" s="1" t="s">
        <v>1555</v>
      </c>
      <c r="JM166" s="1" t="s">
        <v>1549</v>
      </c>
    </row>
    <row r="167" spans="1:293" s="1" customFormat="1">
      <c r="A167" s="11" t="s">
        <v>1568</v>
      </c>
      <c r="B167" s="12" t="s">
        <v>1561</v>
      </c>
      <c r="C167" s="1" t="s">
        <v>1564</v>
      </c>
      <c r="D167" s="1" t="s">
        <v>1566</v>
      </c>
      <c r="E167" s="12" t="s">
        <v>202</v>
      </c>
      <c r="JD167" s="1" t="s">
        <v>1550</v>
      </c>
      <c r="JE167" s="1" t="s">
        <v>1550</v>
      </c>
      <c r="JF167" s="1" t="s">
        <v>1547</v>
      </c>
      <c r="JL167" s="1" t="s">
        <v>1548</v>
      </c>
      <c r="JN167" s="1" t="s">
        <v>1549</v>
      </c>
    </row>
    <row r="168" spans="1:293" s="1" customFormat="1">
      <c r="A168" s="11" t="s">
        <v>1569</v>
      </c>
      <c r="B168" s="12" t="s">
        <v>1562</v>
      </c>
      <c r="C168" s="1" t="s">
        <v>1564</v>
      </c>
      <c r="D168" s="1" t="s">
        <v>1567</v>
      </c>
      <c r="E168" s="12" t="s">
        <v>202</v>
      </c>
      <c r="JD168" s="1" t="s">
        <v>1550</v>
      </c>
      <c r="JE168" s="1" t="s">
        <v>1550</v>
      </c>
      <c r="JF168" s="1" t="s">
        <v>1547</v>
      </c>
      <c r="JG168" s="1" t="s">
        <v>1547</v>
      </c>
      <c r="JM168" s="1" t="s">
        <v>1548</v>
      </c>
      <c r="JO168" s="1" t="s">
        <v>1549</v>
      </c>
    </row>
    <row r="169" spans="1:293" s="1" customFormat="1">
      <c r="A169" s="11" t="s">
        <v>1570</v>
      </c>
      <c r="B169" s="12" t="s">
        <v>1563</v>
      </c>
      <c r="C169" s="1" t="s">
        <v>1545</v>
      </c>
      <c r="D169" s="1" t="s">
        <v>1565</v>
      </c>
      <c r="E169" s="12" t="s">
        <v>1702</v>
      </c>
      <c r="JD169" s="1" t="s">
        <v>1550</v>
      </c>
      <c r="JE169" s="1" t="s">
        <v>1550</v>
      </c>
      <c r="JF169" s="1" t="s">
        <v>1550</v>
      </c>
      <c r="JG169" s="1" t="s">
        <v>1547</v>
      </c>
      <c r="JL169" s="1" t="s">
        <v>1548</v>
      </c>
      <c r="JN169" s="1" t="s">
        <v>1549</v>
      </c>
    </row>
    <row r="170" spans="1:293" s="1" customFormat="1">
      <c r="A170" s="11" t="s">
        <v>1578</v>
      </c>
      <c r="B170" s="12" t="s">
        <v>1573</v>
      </c>
      <c r="C170" s="1" t="s">
        <v>1545</v>
      </c>
      <c r="D170" s="1" t="s">
        <v>1567</v>
      </c>
      <c r="E170" s="12" t="s">
        <v>1702</v>
      </c>
      <c r="JE170" s="1" t="s">
        <v>1550</v>
      </c>
      <c r="JF170" s="1" t="s">
        <v>1550</v>
      </c>
      <c r="JG170" s="1" t="s">
        <v>1550</v>
      </c>
      <c r="JH170" s="1" t="s">
        <v>1547</v>
      </c>
      <c r="JM170" s="1" t="s">
        <v>1548</v>
      </c>
      <c r="JO170" s="1" t="s">
        <v>1549</v>
      </c>
    </row>
    <row r="171" spans="1:293" s="1" customFormat="1">
      <c r="A171" s="11" t="s">
        <v>1579</v>
      </c>
      <c r="B171" s="12" t="s">
        <v>1574</v>
      </c>
      <c r="C171" s="1" t="s">
        <v>1545</v>
      </c>
      <c r="D171" s="1" t="s">
        <v>1575</v>
      </c>
      <c r="E171" s="12" t="s">
        <v>202</v>
      </c>
      <c r="JE171" s="1" t="s">
        <v>1550</v>
      </c>
      <c r="JF171" s="1" t="s">
        <v>1550</v>
      </c>
      <c r="JG171" s="1" t="s">
        <v>1550</v>
      </c>
      <c r="JH171" s="1" t="s">
        <v>1547</v>
      </c>
      <c r="JM171" s="1" t="s">
        <v>1548</v>
      </c>
      <c r="JO171" s="1" t="s">
        <v>1549</v>
      </c>
    </row>
    <row r="172" spans="1:293" s="1" customFormat="1">
      <c r="A172" s="11" t="s">
        <v>1589</v>
      </c>
      <c r="B172" s="12" t="s">
        <v>1582</v>
      </c>
      <c r="C172" s="1" t="s">
        <v>1545</v>
      </c>
      <c r="D172" s="1" t="s">
        <v>1583</v>
      </c>
      <c r="E172" s="12" t="s">
        <v>202</v>
      </c>
      <c r="JF172" s="1" t="s">
        <v>1550</v>
      </c>
      <c r="JG172" s="1" t="s">
        <v>1550</v>
      </c>
      <c r="JK172" s="1" t="s">
        <v>1547</v>
      </c>
      <c r="JO172" s="1" t="s">
        <v>1548</v>
      </c>
      <c r="JS172" s="1" t="s">
        <v>1549</v>
      </c>
    </row>
    <row r="173" spans="1:293" s="1" customFormat="1">
      <c r="A173" s="11" t="s">
        <v>1601</v>
      </c>
      <c r="B173" s="12" t="s">
        <v>1594</v>
      </c>
      <c r="C173" s="1" t="s">
        <v>1595</v>
      </c>
      <c r="D173" s="1" t="s">
        <v>1596</v>
      </c>
      <c r="E173" s="12" t="s">
        <v>202</v>
      </c>
      <c r="JK173" s="1" t="s">
        <v>1600</v>
      </c>
      <c r="JM173" s="1" t="s">
        <v>1598</v>
      </c>
      <c r="JN173" s="1" t="s">
        <v>1599</v>
      </c>
      <c r="JS173" s="1" t="s">
        <v>1597</v>
      </c>
      <c r="JU173" s="1" t="s">
        <v>1686</v>
      </c>
    </row>
    <row r="174" spans="1:293" s="1" customFormat="1">
      <c r="A174" s="11" t="s">
        <v>1613</v>
      </c>
      <c r="B174" s="12" t="s">
        <v>1608</v>
      </c>
      <c r="C174" s="1" t="s">
        <v>1604</v>
      </c>
      <c r="D174" s="1" t="s">
        <v>1609</v>
      </c>
      <c r="E174" s="12" t="s">
        <v>1667</v>
      </c>
      <c r="JL174" s="1" t="s">
        <v>1600</v>
      </c>
      <c r="JM174" s="1" t="s">
        <v>1612</v>
      </c>
      <c r="JN174" s="1" t="s">
        <v>1600</v>
      </c>
      <c r="JO174" s="1" t="s">
        <v>1598</v>
      </c>
      <c r="JT174" s="1" t="s">
        <v>1597</v>
      </c>
      <c r="JV174" s="1" t="s">
        <v>1611</v>
      </c>
    </row>
    <row r="175" spans="1:293" s="1" customFormat="1">
      <c r="A175" s="11" t="s">
        <v>1614</v>
      </c>
      <c r="B175" s="12" t="s">
        <v>1603</v>
      </c>
      <c r="C175" s="1" t="s">
        <v>1604</v>
      </c>
      <c r="D175" s="1" t="s">
        <v>1610</v>
      </c>
      <c r="E175" s="12" t="s">
        <v>202</v>
      </c>
      <c r="JL175" s="1" t="s">
        <v>1600</v>
      </c>
      <c r="JM175" s="1" t="s">
        <v>1600</v>
      </c>
      <c r="JN175" s="1" t="s">
        <v>1600</v>
      </c>
      <c r="JO175" s="1" t="s">
        <v>1598</v>
      </c>
      <c r="JT175" s="1" t="s">
        <v>1597</v>
      </c>
      <c r="JV175" s="1" t="s">
        <v>1611</v>
      </c>
    </row>
    <row r="176" spans="1:293" s="54" customFormat="1">
      <c r="A176" s="56" t="s">
        <v>1630</v>
      </c>
      <c r="B176" s="57" t="s">
        <v>1617</v>
      </c>
      <c r="C176" s="54" t="s">
        <v>1620</v>
      </c>
      <c r="D176" s="54" t="s">
        <v>1622</v>
      </c>
      <c r="E176" s="57" t="s">
        <v>202</v>
      </c>
      <c r="JM176" s="54" t="s">
        <v>1629</v>
      </c>
      <c r="JO176" s="54" t="s">
        <v>1628</v>
      </c>
      <c r="JR176" s="54" t="s">
        <v>1628</v>
      </c>
      <c r="JU176" s="54" t="s">
        <v>1626</v>
      </c>
      <c r="JY176" s="54" t="s">
        <v>1627</v>
      </c>
    </row>
    <row r="177" spans="1:313" s="1" customFormat="1">
      <c r="A177" s="11" t="s">
        <v>1631</v>
      </c>
      <c r="B177" s="12" t="s">
        <v>1618</v>
      </c>
      <c r="C177" s="1" t="s">
        <v>1620</v>
      </c>
      <c r="D177" s="9" t="s">
        <v>1623</v>
      </c>
      <c r="E177" s="12" t="s">
        <v>202</v>
      </c>
      <c r="JM177" s="1" t="s">
        <v>1629</v>
      </c>
      <c r="JN177" s="1" t="s">
        <v>1629</v>
      </c>
      <c r="JR177" s="1" t="s">
        <v>1628</v>
      </c>
      <c r="JV177" s="1" t="s">
        <v>1626</v>
      </c>
      <c r="JZ177" s="1" t="s">
        <v>1627</v>
      </c>
    </row>
    <row r="178" spans="1:313" s="1" customFormat="1">
      <c r="A178" s="11" t="s">
        <v>1632</v>
      </c>
      <c r="B178" s="12" t="s">
        <v>1619</v>
      </c>
      <c r="C178" s="1" t="s">
        <v>1621</v>
      </c>
      <c r="D178" s="1" t="s">
        <v>1625</v>
      </c>
      <c r="E178" s="12" t="s">
        <v>202</v>
      </c>
      <c r="JM178" s="1" t="s">
        <v>1629</v>
      </c>
      <c r="JN178" s="1" t="s">
        <v>1629</v>
      </c>
      <c r="JO178" s="1" t="s">
        <v>1629</v>
      </c>
      <c r="JR178" s="1" t="s">
        <v>1629</v>
      </c>
      <c r="JS178" s="1" t="s">
        <v>1628</v>
      </c>
      <c r="JV178" s="1" t="s">
        <v>1626</v>
      </c>
      <c r="JZ178" s="1" t="s">
        <v>1627</v>
      </c>
    </row>
    <row r="179" spans="1:313" s="1" customFormat="1">
      <c r="A179" s="11" t="s">
        <v>1635</v>
      </c>
      <c r="B179" s="12" t="s">
        <v>1633</v>
      </c>
      <c r="C179" s="1" t="s">
        <v>1620</v>
      </c>
      <c r="D179" s="1" t="s">
        <v>1634</v>
      </c>
      <c r="E179" s="12" t="s">
        <v>202</v>
      </c>
      <c r="JN179" s="1" t="s">
        <v>1629</v>
      </c>
      <c r="JO179" s="1" t="s">
        <v>1629</v>
      </c>
      <c r="JS179" s="1" t="s">
        <v>1628</v>
      </c>
      <c r="JT179" s="1" t="s">
        <v>1628</v>
      </c>
      <c r="JY179" s="1" t="s">
        <v>1626</v>
      </c>
      <c r="KA179" s="1" t="s">
        <v>1627</v>
      </c>
    </row>
    <row r="180" spans="1:313" s="1" customFormat="1">
      <c r="A180" s="11" t="s">
        <v>1643</v>
      </c>
      <c r="B180" s="12" t="s">
        <v>1636</v>
      </c>
      <c r="C180" s="1" t="s">
        <v>1621</v>
      </c>
      <c r="D180" s="1" t="s">
        <v>1637</v>
      </c>
      <c r="E180" s="12" t="s">
        <v>1667</v>
      </c>
      <c r="JO180" s="1" t="s">
        <v>1629</v>
      </c>
      <c r="JR180" s="1" t="s">
        <v>1629</v>
      </c>
      <c r="JS180" s="1" t="s">
        <v>1629</v>
      </c>
      <c r="JT180" s="1" t="s">
        <v>1628</v>
      </c>
      <c r="JY180" s="1" t="s">
        <v>1626</v>
      </c>
      <c r="KA180" s="1" t="s">
        <v>1627</v>
      </c>
    </row>
    <row r="181" spans="1:313" s="1" customFormat="1">
      <c r="A181" s="11" t="s">
        <v>1656</v>
      </c>
      <c r="B181" s="12" t="s">
        <v>1644</v>
      </c>
      <c r="C181" s="1" t="s">
        <v>1646</v>
      </c>
      <c r="D181" s="1" t="s">
        <v>1647</v>
      </c>
      <c r="E181" s="12" t="s">
        <v>202</v>
      </c>
      <c r="JR181" s="1" t="s">
        <v>1652</v>
      </c>
      <c r="JS181" s="1" t="s">
        <v>1652</v>
      </c>
      <c r="JT181" s="1" t="s">
        <v>1651</v>
      </c>
      <c r="JZ181" s="1" t="s">
        <v>1649</v>
      </c>
      <c r="KF181" s="1" t="s">
        <v>1650</v>
      </c>
    </row>
    <row r="182" spans="1:313" s="1" customFormat="1">
      <c r="A182" s="11" t="s">
        <v>1657</v>
      </c>
      <c r="B182" s="12" t="s">
        <v>1645</v>
      </c>
      <c r="C182" s="1" t="s">
        <v>1648</v>
      </c>
      <c r="D182" s="1" t="s">
        <v>54</v>
      </c>
      <c r="E182" s="12" t="s">
        <v>1703</v>
      </c>
      <c r="JR182" s="1" t="s">
        <v>1655</v>
      </c>
      <c r="JS182" s="1" t="s">
        <v>1655</v>
      </c>
      <c r="JT182" s="1" t="s">
        <v>1655</v>
      </c>
      <c r="JU182" s="1" t="s">
        <v>1653</v>
      </c>
      <c r="JZ182" s="1" t="s">
        <v>1654</v>
      </c>
      <c r="KF182" s="1" t="s">
        <v>1650</v>
      </c>
    </row>
    <row r="183" spans="1:313" s="1" customFormat="1">
      <c r="A183" s="11" t="s">
        <v>1672</v>
      </c>
      <c r="B183" s="12" t="s">
        <v>1658</v>
      </c>
      <c r="C183" s="1" t="s">
        <v>1660</v>
      </c>
      <c r="D183" s="1" t="s">
        <v>1661</v>
      </c>
      <c r="E183" s="12" t="s">
        <v>202</v>
      </c>
      <c r="JS183" s="1" t="s">
        <v>1671</v>
      </c>
      <c r="JT183" s="1" t="s">
        <v>1671</v>
      </c>
      <c r="JU183" s="1" t="s">
        <v>1671</v>
      </c>
      <c r="JV183" s="1" t="s">
        <v>1668</v>
      </c>
      <c r="KA183" s="1" t="s">
        <v>1669</v>
      </c>
      <c r="KG183" s="1" t="s">
        <v>1670</v>
      </c>
    </row>
    <row r="184" spans="1:313" s="1" customFormat="1">
      <c r="A184" s="11" t="s">
        <v>1673</v>
      </c>
      <c r="B184" s="12" t="s">
        <v>1659</v>
      </c>
      <c r="C184" s="1" t="s">
        <v>1660</v>
      </c>
      <c r="D184" s="1" t="s">
        <v>1662</v>
      </c>
      <c r="E184" s="12" t="s">
        <v>202</v>
      </c>
      <c r="JS184" s="1" t="s">
        <v>1671</v>
      </c>
      <c r="JT184" s="1" t="s">
        <v>1671</v>
      </c>
      <c r="JU184" s="1" t="s">
        <v>1671</v>
      </c>
      <c r="JV184" s="1" t="s">
        <v>1668</v>
      </c>
      <c r="KA184" s="1" t="s">
        <v>1669</v>
      </c>
      <c r="KG184" s="1" t="s">
        <v>1670</v>
      </c>
    </row>
    <row r="185" spans="1:313" s="1" customFormat="1">
      <c r="A185" s="11" t="s">
        <v>1682</v>
      </c>
      <c r="B185" s="12" t="s">
        <v>1674</v>
      </c>
      <c r="C185" s="1" t="s">
        <v>1677</v>
      </c>
      <c r="D185" s="1" t="s">
        <v>1681</v>
      </c>
      <c r="E185" s="12" t="s">
        <v>202</v>
      </c>
      <c r="JT185" s="1" t="s">
        <v>1671</v>
      </c>
      <c r="JU185" s="1" t="s">
        <v>1671</v>
      </c>
      <c r="JV185" s="1" t="s">
        <v>1668</v>
      </c>
      <c r="JY185" s="1" t="s">
        <v>1668</v>
      </c>
      <c r="KF185" s="1" t="s">
        <v>1669</v>
      </c>
      <c r="KH185" s="1" t="s">
        <v>1670</v>
      </c>
    </row>
    <row r="186" spans="1:313" s="1" customFormat="1">
      <c r="A186" s="11" t="s">
        <v>1683</v>
      </c>
      <c r="B186" s="12" t="s">
        <v>1675</v>
      </c>
      <c r="C186" s="1" t="s">
        <v>1678</v>
      </c>
      <c r="D186" s="1" t="s">
        <v>1679</v>
      </c>
      <c r="E186" s="12" t="s">
        <v>202</v>
      </c>
      <c r="JT186" s="1" t="s">
        <v>1671</v>
      </c>
      <c r="JV186" s="1" t="s">
        <v>1668</v>
      </c>
      <c r="JY186" s="1" t="s">
        <v>1668</v>
      </c>
      <c r="KF186" s="1" t="s">
        <v>193</v>
      </c>
      <c r="KH186" s="1" t="s">
        <v>1734</v>
      </c>
      <c r="KW186" s="1" t="s">
        <v>1732</v>
      </c>
      <c r="LA186" s="1" t="s">
        <v>1733</v>
      </c>
    </row>
    <row r="187" spans="1:313" s="1" customFormat="1">
      <c r="A187" s="11" t="s">
        <v>1684</v>
      </c>
      <c r="B187" s="12" t="s">
        <v>1676</v>
      </c>
      <c r="C187" s="1" t="s">
        <v>1678</v>
      </c>
      <c r="D187" s="1" t="s">
        <v>1680</v>
      </c>
      <c r="E187" s="12" t="s">
        <v>202</v>
      </c>
      <c r="JT187" s="1" t="s">
        <v>1671</v>
      </c>
      <c r="JU187" s="1" t="s">
        <v>1671</v>
      </c>
      <c r="JV187" s="1" t="s">
        <v>1668</v>
      </c>
      <c r="KF187" s="1" t="s">
        <v>1669</v>
      </c>
      <c r="KH187" s="1" t="s">
        <v>1670</v>
      </c>
    </row>
    <row r="188" spans="1:313" s="1" customFormat="1">
      <c r="A188" s="11" t="s">
        <v>1695</v>
      </c>
      <c r="B188" s="12" t="s">
        <v>1693</v>
      </c>
      <c r="C188" s="1" t="s">
        <v>1678</v>
      </c>
      <c r="D188" s="1" t="s">
        <v>1694</v>
      </c>
      <c r="E188" s="12" t="s">
        <v>156</v>
      </c>
      <c r="JV188" s="1" t="s">
        <v>1671</v>
      </c>
      <c r="JY188" s="1" t="s">
        <v>1671</v>
      </c>
      <c r="JZ188" s="1" t="s">
        <v>1671</v>
      </c>
      <c r="KA188" s="1" t="s">
        <v>1668</v>
      </c>
      <c r="KH188" s="1" t="s">
        <v>1669</v>
      </c>
      <c r="KJ188" s="1" t="s">
        <v>1670</v>
      </c>
    </row>
    <row r="189" spans="1:313" s="1" customFormat="1">
      <c r="A189" s="11" t="s">
        <v>1704</v>
      </c>
      <c r="B189" s="12" t="s">
        <v>1696</v>
      </c>
      <c r="C189" s="1" t="s">
        <v>1677</v>
      </c>
      <c r="D189" s="1" t="s">
        <v>1697</v>
      </c>
      <c r="E189" s="12" t="s">
        <v>202</v>
      </c>
      <c r="JY189" s="1" t="s">
        <v>1671</v>
      </c>
      <c r="JZ189" s="1" t="s">
        <v>1671</v>
      </c>
      <c r="KA189" s="1" t="s">
        <v>1668</v>
      </c>
      <c r="KI189" s="1" t="s">
        <v>1669</v>
      </c>
      <c r="KM189" s="1" t="s">
        <v>1670</v>
      </c>
    </row>
    <row r="190" spans="1:313" s="1" customFormat="1">
      <c r="A190" s="11" t="s">
        <v>1705</v>
      </c>
      <c r="B190" s="12" t="s">
        <v>1698</v>
      </c>
      <c r="C190" s="1" t="s">
        <v>1678</v>
      </c>
      <c r="D190" s="1" t="s">
        <v>1700</v>
      </c>
      <c r="E190" s="12" t="s">
        <v>202</v>
      </c>
      <c r="JY190" s="1" t="s">
        <v>1671</v>
      </c>
      <c r="JZ190" s="1" t="s">
        <v>1671</v>
      </c>
      <c r="KA190" s="1" t="s">
        <v>1671</v>
      </c>
      <c r="KF190" s="1" t="s">
        <v>1671</v>
      </c>
      <c r="KG190" s="1" t="s">
        <v>1668</v>
      </c>
      <c r="KJ190" s="1" t="s">
        <v>167</v>
      </c>
      <c r="KN190" s="1" t="s">
        <v>1670</v>
      </c>
    </row>
    <row r="191" spans="1:313" s="1" customFormat="1">
      <c r="A191" s="11" t="s">
        <v>1706</v>
      </c>
      <c r="B191" s="12" t="s">
        <v>1699</v>
      </c>
      <c r="C191" s="1" t="s">
        <v>1678</v>
      </c>
      <c r="D191" s="1" t="s">
        <v>1701</v>
      </c>
      <c r="E191" s="12" t="s">
        <v>202</v>
      </c>
      <c r="JY191" s="1" t="s">
        <v>1671</v>
      </c>
      <c r="JZ191" s="1" t="s">
        <v>1671</v>
      </c>
      <c r="KA191" s="1" t="s">
        <v>1671</v>
      </c>
      <c r="KF191" s="1" t="s">
        <v>1668</v>
      </c>
      <c r="KI191" s="1" t="s">
        <v>1669</v>
      </c>
      <c r="KM191" s="1" t="s">
        <v>1670</v>
      </c>
    </row>
    <row r="192" spans="1:313" s="1" customFormat="1">
      <c r="A192" s="11" t="s">
        <v>1718</v>
      </c>
      <c r="B192" s="12" t="s">
        <v>1715</v>
      </c>
      <c r="C192" s="1" t="s">
        <v>1677</v>
      </c>
      <c r="D192" s="1" t="s">
        <v>1700</v>
      </c>
      <c r="E192" s="12" t="s">
        <v>202</v>
      </c>
      <c r="JZ192" s="1" t="s">
        <v>1671</v>
      </c>
      <c r="KA192" s="1" t="s">
        <v>1671</v>
      </c>
      <c r="KF192" s="1" t="s">
        <v>1668</v>
      </c>
      <c r="KG192" s="1" t="s">
        <v>1668</v>
      </c>
      <c r="KM192" s="1" t="s">
        <v>1669</v>
      </c>
      <c r="KO192" s="1" t="s">
        <v>1670</v>
      </c>
      <c r="KU192" s="82"/>
    </row>
    <row r="193" spans="1:309" s="1" customFormat="1">
      <c r="A193" s="11" t="s">
        <v>1719</v>
      </c>
      <c r="B193" s="12" t="s">
        <v>1716</v>
      </c>
      <c r="C193" s="1" t="s">
        <v>1678</v>
      </c>
      <c r="D193" s="1" t="s">
        <v>1717</v>
      </c>
      <c r="E193" s="12" t="s">
        <v>202</v>
      </c>
      <c r="JZ193" s="1" t="s">
        <v>1671</v>
      </c>
      <c r="KA193" s="1" t="s">
        <v>1671</v>
      </c>
      <c r="KF193" s="1" t="s">
        <v>1671</v>
      </c>
      <c r="KG193" s="1" t="s">
        <v>1668</v>
      </c>
      <c r="KJ193" s="1" t="s">
        <v>1669</v>
      </c>
      <c r="KN193" s="1" t="s">
        <v>1670</v>
      </c>
    </row>
    <row r="194" spans="1:309" s="1" customFormat="1">
      <c r="A194" s="11" t="s">
        <v>1727</v>
      </c>
      <c r="B194" s="12" t="s">
        <v>1720</v>
      </c>
      <c r="C194" s="1" t="s">
        <v>1677</v>
      </c>
      <c r="D194" s="1" t="s">
        <v>1723</v>
      </c>
      <c r="E194" s="12" t="s">
        <v>202</v>
      </c>
      <c r="KA194" s="1" t="s">
        <v>1671</v>
      </c>
      <c r="KF194" s="1" t="s">
        <v>1671</v>
      </c>
      <c r="KG194" s="1" t="s">
        <v>1668</v>
      </c>
      <c r="KM194" s="1" t="s">
        <v>1669</v>
      </c>
      <c r="KO194" s="1" t="s">
        <v>1670</v>
      </c>
    </row>
    <row r="195" spans="1:309" s="1" customFormat="1">
      <c r="A195" s="11" t="s">
        <v>1728</v>
      </c>
      <c r="B195" s="12" t="s">
        <v>1721</v>
      </c>
      <c r="C195" s="1" t="s">
        <v>1678</v>
      </c>
      <c r="D195" s="1" t="s">
        <v>1724</v>
      </c>
      <c r="E195" s="12" t="s">
        <v>91</v>
      </c>
      <c r="KA195" s="1" t="s">
        <v>1671</v>
      </c>
      <c r="KF195" s="1" t="s">
        <v>1671</v>
      </c>
      <c r="KG195" s="1" t="s">
        <v>1671</v>
      </c>
      <c r="KH195" s="1" t="s">
        <v>1668</v>
      </c>
      <c r="KM195" s="1" t="s">
        <v>1669</v>
      </c>
      <c r="KO195" s="1" t="s">
        <v>1670</v>
      </c>
    </row>
    <row r="196" spans="1:309" s="1" customFormat="1">
      <c r="A196" s="11" t="s">
        <v>1729</v>
      </c>
      <c r="B196" s="12" t="s">
        <v>1722</v>
      </c>
      <c r="C196" s="1" t="s">
        <v>1678</v>
      </c>
      <c r="D196" s="1" t="s">
        <v>1726</v>
      </c>
      <c r="E196" s="12" t="s">
        <v>202</v>
      </c>
      <c r="KA196" s="1" t="s">
        <v>1671</v>
      </c>
      <c r="KF196" s="1" t="s">
        <v>1671</v>
      </c>
      <c r="KG196" s="1" t="s">
        <v>1671</v>
      </c>
      <c r="KH196" s="1" t="s">
        <v>1668</v>
      </c>
      <c r="KM196" s="1" t="s">
        <v>1669</v>
      </c>
      <c r="KO196" s="1" t="s">
        <v>1670</v>
      </c>
    </row>
    <row r="197" spans="1:309" s="1" customFormat="1">
      <c r="A197" s="11" t="s">
        <v>1767</v>
      </c>
      <c r="B197" s="12" t="s">
        <v>1738</v>
      </c>
      <c r="C197" s="1" t="s">
        <v>87</v>
      </c>
      <c r="D197" s="1" t="s">
        <v>1743</v>
      </c>
      <c r="E197" s="12" t="s">
        <v>202</v>
      </c>
      <c r="KG197" s="1" t="s">
        <v>276</v>
      </c>
      <c r="KH197" s="1" t="s">
        <v>1755</v>
      </c>
      <c r="KI197" s="1" t="s">
        <v>1755</v>
      </c>
      <c r="KJ197" s="1" t="s">
        <v>1752</v>
      </c>
      <c r="KO197" s="1" t="s">
        <v>1753</v>
      </c>
      <c r="KQ197" s="1" t="s">
        <v>1754</v>
      </c>
    </row>
    <row r="198" spans="1:309" s="1" customFormat="1">
      <c r="A198" s="11" t="s">
        <v>1768</v>
      </c>
      <c r="B198" s="12" t="s">
        <v>1739</v>
      </c>
      <c r="C198" s="1" t="s">
        <v>87</v>
      </c>
      <c r="D198" s="1" t="s">
        <v>257</v>
      </c>
      <c r="E198" s="12" t="s">
        <v>202</v>
      </c>
      <c r="KG198" s="1" t="s">
        <v>1759</v>
      </c>
      <c r="KH198" s="1" t="s">
        <v>1760</v>
      </c>
      <c r="KI198" s="1" t="s">
        <v>1756</v>
      </c>
      <c r="KN198" s="13" t="s">
        <v>1757</v>
      </c>
      <c r="KP198" s="1" t="s">
        <v>1758</v>
      </c>
    </row>
    <row r="199" spans="1:309" s="1" customFormat="1">
      <c r="A199" s="11" t="s">
        <v>1769</v>
      </c>
      <c r="B199" s="12" t="s">
        <v>1740</v>
      </c>
      <c r="C199" s="1" t="s">
        <v>87</v>
      </c>
      <c r="D199" s="1" t="s">
        <v>1743</v>
      </c>
      <c r="E199" s="12" t="s">
        <v>202</v>
      </c>
      <c r="KG199" s="1" t="s">
        <v>1759</v>
      </c>
      <c r="KH199" s="1" t="s">
        <v>1759</v>
      </c>
      <c r="KI199" s="1" t="s">
        <v>1756</v>
      </c>
      <c r="KN199" s="26" t="s">
        <v>1761</v>
      </c>
      <c r="KP199" s="1" t="s">
        <v>1758</v>
      </c>
    </row>
    <row r="200" spans="1:309" s="1" customFormat="1">
      <c r="A200" s="11" t="s">
        <v>1770</v>
      </c>
      <c r="B200" s="12" t="s">
        <v>1741</v>
      </c>
      <c r="C200" s="1" t="s">
        <v>87</v>
      </c>
      <c r="D200" s="1" t="s">
        <v>1744</v>
      </c>
      <c r="E200" s="12" t="s">
        <v>156</v>
      </c>
      <c r="KG200" s="1" t="s">
        <v>1759</v>
      </c>
      <c r="KH200" s="1" t="s">
        <v>1759</v>
      </c>
      <c r="KI200" s="1" t="s">
        <v>1756</v>
      </c>
      <c r="KN200" s="1" t="s">
        <v>1762</v>
      </c>
      <c r="KP200" s="1" t="s">
        <v>1763</v>
      </c>
    </row>
    <row r="201" spans="1:309" s="1" customFormat="1">
      <c r="A201" s="11" t="s">
        <v>1771</v>
      </c>
      <c r="B201" s="12" t="s">
        <v>1742</v>
      </c>
      <c r="C201" s="1" t="s">
        <v>87</v>
      </c>
      <c r="D201" s="1" t="s">
        <v>1745</v>
      </c>
      <c r="E201" s="12" t="s">
        <v>202</v>
      </c>
      <c r="KG201" s="1" t="s">
        <v>1759</v>
      </c>
      <c r="KH201" s="1" t="s">
        <v>1755</v>
      </c>
      <c r="KI201" s="1" t="s">
        <v>1755</v>
      </c>
      <c r="KJ201" s="1" t="s">
        <v>1756</v>
      </c>
      <c r="KO201" s="1" t="s">
        <v>1764</v>
      </c>
      <c r="KQ201" s="1" t="s">
        <v>1765</v>
      </c>
    </row>
    <row r="202" spans="1:309" s="1" customFormat="1">
      <c r="A202" s="11" t="s">
        <v>1786</v>
      </c>
      <c r="B202" s="12" t="s">
        <v>1776</v>
      </c>
      <c r="C202" s="1" t="s">
        <v>1778</v>
      </c>
      <c r="D202" s="1" t="s">
        <v>1780</v>
      </c>
      <c r="E202" s="12" t="s">
        <v>202</v>
      </c>
      <c r="KI202" s="1" t="s">
        <v>1785</v>
      </c>
      <c r="KJ202" s="1" t="s">
        <v>1785</v>
      </c>
      <c r="KM202" s="1" t="s">
        <v>1784</v>
      </c>
      <c r="KN202" s="1" t="s">
        <v>1784</v>
      </c>
      <c r="KT202" s="1" t="s">
        <v>1782</v>
      </c>
      <c r="KV202" s="1" t="s">
        <v>1783</v>
      </c>
    </row>
    <row r="203" spans="1:309" s="1" customFormat="1">
      <c r="A203" s="11" t="s">
        <v>1787</v>
      </c>
      <c r="B203" s="12" t="s">
        <v>1777</v>
      </c>
      <c r="C203" s="1" t="s">
        <v>1779</v>
      </c>
      <c r="D203" s="1" t="s">
        <v>1781</v>
      </c>
      <c r="E203" s="12" t="s">
        <v>202</v>
      </c>
      <c r="KI203" s="1" t="s">
        <v>1785</v>
      </c>
      <c r="KJ203" s="1" t="s">
        <v>1785</v>
      </c>
      <c r="KM203" s="1" t="s">
        <v>1785</v>
      </c>
      <c r="KO203" s="1" t="s">
        <v>1784</v>
      </c>
      <c r="KT203" s="1" t="s">
        <v>1782</v>
      </c>
      <c r="KV203" s="1" t="s">
        <v>1783</v>
      </c>
    </row>
    <row r="204" spans="1:309" s="1" customFormat="1">
      <c r="A204" s="11" t="s">
        <v>1814</v>
      </c>
      <c r="B204" s="12" t="s">
        <v>1795</v>
      </c>
      <c r="C204" s="1" t="s">
        <v>1801</v>
      </c>
      <c r="D204" s="1" t="s">
        <v>1780</v>
      </c>
      <c r="E204" s="12" t="s">
        <v>202</v>
      </c>
      <c r="KJ204" s="1" t="s">
        <v>1809</v>
      </c>
      <c r="KM204" s="1" t="s">
        <v>1809</v>
      </c>
      <c r="KN204" s="1" t="s">
        <v>1808</v>
      </c>
      <c r="KO204" s="1" t="s">
        <v>1808</v>
      </c>
      <c r="KU204" s="1" t="s">
        <v>1806</v>
      </c>
      <c r="KW204" s="1" t="s">
        <v>1811</v>
      </c>
    </row>
    <row r="205" spans="1:309" s="1" customFormat="1">
      <c r="A205" s="11" t="s">
        <v>1815</v>
      </c>
      <c r="B205" s="12" t="s">
        <v>1796</v>
      </c>
      <c r="C205" s="1" t="s">
        <v>1801</v>
      </c>
      <c r="D205" s="1" t="s">
        <v>1802</v>
      </c>
      <c r="E205" s="12" t="s">
        <v>202</v>
      </c>
      <c r="KJ205" s="1" t="s">
        <v>1809</v>
      </c>
      <c r="KM205" s="1" t="s">
        <v>1810</v>
      </c>
      <c r="KN205" s="1" t="s">
        <v>1808</v>
      </c>
      <c r="KT205" s="1" t="s">
        <v>1806</v>
      </c>
      <c r="KV205" s="1" t="s">
        <v>1807</v>
      </c>
    </row>
    <row r="206" spans="1:309" s="1" customFormat="1">
      <c r="A206" s="11" t="s">
        <v>1816</v>
      </c>
      <c r="B206" s="12" t="s">
        <v>1797</v>
      </c>
      <c r="C206" s="1" t="s">
        <v>1779</v>
      </c>
      <c r="D206" s="1" t="s">
        <v>54</v>
      </c>
      <c r="E206" s="12" t="s">
        <v>202</v>
      </c>
      <c r="KJ206" s="1" t="s">
        <v>1809</v>
      </c>
      <c r="KM206" s="1" t="s">
        <v>1809</v>
      </c>
      <c r="KN206" s="1" t="s">
        <v>1809</v>
      </c>
      <c r="KO206" s="1" t="s">
        <v>1808</v>
      </c>
      <c r="KT206" s="1" t="s">
        <v>1806</v>
      </c>
      <c r="KV206" s="1" t="s">
        <v>1812</v>
      </c>
    </row>
    <row r="207" spans="1:309" s="1" customFormat="1">
      <c r="A207" s="11" t="s">
        <v>1817</v>
      </c>
      <c r="B207" s="12" t="s">
        <v>1798</v>
      </c>
      <c r="C207" s="1" t="s">
        <v>1779</v>
      </c>
      <c r="D207" s="1" t="s">
        <v>54</v>
      </c>
      <c r="E207" s="12" t="s">
        <v>202</v>
      </c>
      <c r="KJ207" s="1" t="s">
        <v>1809</v>
      </c>
      <c r="KM207" s="1" t="s">
        <v>1809</v>
      </c>
      <c r="KN207" s="1" t="s">
        <v>1810</v>
      </c>
      <c r="KO207" s="1" t="s">
        <v>1808</v>
      </c>
      <c r="KT207" s="1" t="s">
        <v>1806</v>
      </c>
      <c r="KV207" s="1" t="s">
        <v>1807</v>
      </c>
    </row>
    <row r="208" spans="1:309" s="1" customFormat="1">
      <c r="A208" s="11" t="s">
        <v>1818</v>
      </c>
      <c r="B208" s="12" t="s">
        <v>1799</v>
      </c>
      <c r="C208" s="1" t="s">
        <v>1779</v>
      </c>
      <c r="D208" s="1" t="s">
        <v>1804</v>
      </c>
      <c r="E208" s="12" t="s">
        <v>202</v>
      </c>
      <c r="KJ208" s="1" t="s">
        <v>1809</v>
      </c>
      <c r="KM208" s="1" t="s">
        <v>1809</v>
      </c>
      <c r="KN208" s="1" t="s">
        <v>1809</v>
      </c>
      <c r="KO208" s="1" t="s">
        <v>1808</v>
      </c>
      <c r="KT208" s="1" t="s">
        <v>1806</v>
      </c>
      <c r="KV208" s="1" t="s">
        <v>1807</v>
      </c>
    </row>
    <row r="209" spans="1:334" s="1" customFormat="1" ht="12.75" customHeight="1">
      <c r="A209" s="11" t="s">
        <v>1819</v>
      </c>
      <c r="B209" s="12" t="s">
        <v>1800</v>
      </c>
      <c r="C209" s="1" t="s">
        <v>1803</v>
      </c>
      <c r="D209" s="1" t="s">
        <v>1805</v>
      </c>
      <c r="E209" s="12" t="s">
        <v>202</v>
      </c>
      <c r="KJ209" s="1" t="s">
        <v>1809</v>
      </c>
      <c r="KM209" s="1" t="s">
        <v>1813</v>
      </c>
      <c r="KN209" s="1" t="s">
        <v>1809</v>
      </c>
      <c r="KO209" s="1" t="s">
        <v>1808</v>
      </c>
      <c r="KT209" s="1" t="s">
        <v>1806</v>
      </c>
      <c r="KV209" s="1" t="s">
        <v>1807</v>
      </c>
    </row>
    <row r="210" spans="1:334" s="1" customFormat="1">
      <c r="A210" s="11" t="s">
        <v>2139</v>
      </c>
      <c r="B210" s="12" t="s">
        <v>1820</v>
      </c>
      <c r="C210" s="1" t="s">
        <v>1823</v>
      </c>
      <c r="D210" s="1" t="s">
        <v>1825</v>
      </c>
      <c r="E210" s="12" t="s">
        <v>202</v>
      </c>
      <c r="KM210" s="1" t="s">
        <v>1809</v>
      </c>
      <c r="KN210" s="1" t="s">
        <v>1809</v>
      </c>
      <c r="KO210" s="1" t="s">
        <v>1808</v>
      </c>
      <c r="KP210" s="1" t="s">
        <v>1808</v>
      </c>
      <c r="KU210" s="1" t="s">
        <v>1806</v>
      </c>
      <c r="KW210" s="1" t="s">
        <v>1811</v>
      </c>
    </row>
    <row r="211" spans="1:334">
      <c r="A211" s="2" t="s">
        <v>2140</v>
      </c>
      <c r="B211" s="3" t="s">
        <v>1821</v>
      </c>
      <c r="C211" t="s">
        <v>1823</v>
      </c>
      <c r="D211" t="s">
        <v>1826</v>
      </c>
      <c r="E211" s="3" t="s">
        <v>1828</v>
      </c>
      <c r="KM211" s="1" t="s">
        <v>1809</v>
      </c>
      <c r="KN211" s="1" t="s">
        <v>1809</v>
      </c>
      <c r="KO211" s="1" t="s">
        <v>2136</v>
      </c>
      <c r="KP211" s="1" t="s">
        <v>1808</v>
      </c>
      <c r="KV211" s="1" t="s">
        <v>2210</v>
      </c>
      <c r="KX211" s="1" t="s">
        <v>2213</v>
      </c>
      <c r="LA211" s="9"/>
      <c r="LQ211" t="s">
        <v>2211</v>
      </c>
      <c r="LS211" t="s">
        <v>2212</v>
      </c>
    </row>
    <row r="212" spans="1:334" s="1" customFormat="1">
      <c r="A212" s="11" t="s">
        <v>2141</v>
      </c>
      <c r="B212" s="12" t="s">
        <v>1822</v>
      </c>
      <c r="C212" s="1" t="s">
        <v>1824</v>
      </c>
      <c r="D212" s="1" t="s">
        <v>1827</v>
      </c>
      <c r="E212" s="12" t="s">
        <v>202</v>
      </c>
      <c r="KM212" s="1" t="s">
        <v>2138</v>
      </c>
      <c r="KN212" s="1" t="s">
        <v>2136</v>
      </c>
      <c r="KO212" s="1" t="s">
        <v>1808</v>
      </c>
      <c r="KT212" s="1" t="s">
        <v>2137</v>
      </c>
      <c r="KV212" s="1" t="s">
        <v>1811</v>
      </c>
    </row>
    <row r="213" spans="1:334" s="1" customFormat="1">
      <c r="A213" s="11" t="s">
        <v>2152</v>
      </c>
      <c r="B213" s="12" t="s">
        <v>2146</v>
      </c>
      <c r="C213" s="1" t="s">
        <v>163</v>
      </c>
      <c r="D213" s="1" t="s">
        <v>2148</v>
      </c>
      <c r="E213" s="12" t="s">
        <v>202</v>
      </c>
      <c r="KN213" s="1" t="s">
        <v>276</v>
      </c>
      <c r="KO213" s="1" t="s">
        <v>276</v>
      </c>
      <c r="KP213" s="1" t="s">
        <v>13</v>
      </c>
      <c r="KV213" s="1" t="s">
        <v>2149</v>
      </c>
      <c r="KX213" s="1" t="s">
        <v>168</v>
      </c>
    </row>
    <row r="214" spans="1:334" s="1" customFormat="1">
      <c r="A214" s="11" t="s">
        <v>2153</v>
      </c>
      <c r="B214" s="12" t="s">
        <v>2147</v>
      </c>
      <c r="C214" s="1" t="s">
        <v>87</v>
      </c>
      <c r="D214" s="1" t="s">
        <v>170</v>
      </c>
      <c r="E214" s="12" t="s">
        <v>202</v>
      </c>
      <c r="KN214" s="1" t="s">
        <v>2151</v>
      </c>
      <c r="KO214" s="1" t="s">
        <v>2151</v>
      </c>
      <c r="KP214" s="1" t="s">
        <v>13</v>
      </c>
      <c r="KU214" s="1" t="s">
        <v>22</v>
      </c>
      <c r="KW214" s="1" t="s">
        <v>2150</v>
      </c>
    </row>
    <row r="215" spans="1:334">
      <c r="A215" s="2" t="s">
        <v>2157</v>
      </c>
      <c r="B215" s="3" t="s">
        <v>2154</v>
      </c>
      <c r="C215" t="s">
        <v>87</v>
      </c>
      <c r="D215" t="s">
        <v>170</v>
      </c>
      <c r="E215" s="3" t="s">
        <v>762</v>
      </c>
      <c r="KO215" s="1" t="s">
        <v>2156</v>
      </c>
      <c r="KP215" s="1" t="s">
        <v>2156</v>
      </c>
      <c r="KQ215" s="1" t="s">
        <v>2155</v>
      </c>
      <c r="KW215" s="1" t="s">
        <v>2210</v>
      </c>
      <c r="LA215" s="1" t="s">
        <v>2213</v>
      </c>
      <c r="LR215" t="s">
        <v>2211</v>
      </c>
      <c r="LV215" t="s">
        <v>2212</v>
      </c>
    </row>
    <row r="216" spans="1:334" s="1" customFormat="1">
      <c r="A216" s="11" t="s">
        <v>2179</v>
      </c>
      <c r="B216" s="12" t="s">
        <v>2158</v>
      </c>
      <c r="C216" s="1" t="s">
        <v>2162</v>
      </c>
      <c r="D216" s="1" t="s">
        <v>2163</v>
      </c>
      <c r="E216" s="12" t="s">
        <v>202</v>
      </c>
      <c r="KP216" s="1" t="s">
        <v>2167</v>
      </c>
      <c r="KQ216" s="1" t="s">
        <v>2167</v>
      </c>
      <c r="KT216" s="1" t="s">
        <v>2167</v>
      </c>
      <c r="KU216" s="1" t="s">
        <v>2166</v>
      </c>
      <c r="LA216" s="1" t="s">
        <v>2164</v>
      </c>
      <c r="LC216" s="1" t="s">
        <v>2165</v>
      </c>
    </row>
    <row r="217" spans="1:334" s="1" customFormat="1">
      <c r="A217" s="11" t="s">
        <v>2180</v>
      </c>
      <c r="B217" s="12" t="s">
        <v>2159</v>
      </c>
      <c r="C217" s="1" t="s">
        <v>2162</v>
      </c>
      <c r="D217" s="1" t="s">
        <v>2168</v>
      </c>
      <c r="E217" s="12" t="s">
        <v>202</v>
      </c>
      <c r="KP217" s="1" t="s">
        <v>2167</v>
      </c>
      <c r="KQ217" s="1" t="s">
        <v>2167</v>
      </c>
      <c r="KT217" s="1" t="s">
        <v>2167</v>
      </c>
      <c r="KU217" s="1" t="s">
        <v>2171</v>
      </c>
      <c r="KV217" s="1" t="s">
        <v>2171</v>
      </c>
      <c r="LA217" s="1" t="s">
        <v>2169</v>
      </c>
      <c r="LC217" s="1" t="s">
        <v>2170</v>
      </c>
    </row>
    <row r="218" spans="1:334" s="1" customFormat="1">
      <c r="A218" s="11" t="s">
        <v>2181</v>
      </c>
      <c r="B218" s="12" t="s">
        <v>2160</v>
      </c>
      <c r="C218" s="1" t="s">
        <v>2162</v>
      </c>
      <c r="D218" s="1" t="s">
        <v>2172</v>
      </c>
      <c r="E218" s="12" t="s">
        <v>202</v>
      </c>
      <c r="KQ218" s="1" t="s">
        <v>2167</v>
      </c>
      <c r="KT218" s="1" t="s">
        <v>2174</v>
      </c>
      <c r="KV218" s="1" t="s">
        <v>2173</v>
      </c>
      <c r="LB218" s="1" t="s">
        <v>2169</v>
      </c>
      <c r="LD218" s="1" t="s">
        <v>2170</v>
      </c>
    </row>
    <row r="219" spans="1:334" s="1" customFormat="1">
      <c r="A219" s="11" t="s">
        <v>2182</v>
      </c>
      <c r="B219" s="12" t="s">
        <v>2161</v>
      </c>
      <c r="C219" s="1" t="s">
        <v>2162</v>
      </c>
      <c r="D219" s="1" t="s">
        <v>2175</v>
      </c>
      <c r="E219" s="12" t="s">
        <v>202</v>
      </c>
      <c r="KQ219" s="1" t="s">
        <v>2176</v>
      </c>
      <c r="KT219" s="1" t="s">
        <v>2177</v>
      </c>
      <c r="KU219" s="1" t="s">
        <v>2178</v>
      </c>
      <c r="KV219" s="1" t="s">
        <v>2171</v>
      </c>
      <c r="LA219" s="1" t="s">
        <v>2169</v>
      </c>
      <c r="LC219" s="1" t="s">
        <v>2170</v>
      </c>
    </row>
    <row r="220" spans="1:334" s="1" customFormat="1">
      <c r="A220" s="11" t="s">
        <v>2194</v>
      </c>
      <c r="B220" s="12" t="s">
        <v>2183</v>
      </c>
      <c r="C220" s="1" t="s">
        <v>26</v>
      </c>
      <c r="D220" s="1" t="s">
        <v>166</v>
      </c>
      <c r="E220" s="12" t="s">
        <v>202</v>
      </c>
      <c r="KT220" s="1" t="s">
        <v>2191</v>
      </c>
      <c r="KU220" s="1" t="s">
        <v>276</v>
      </c>
      <c r="KV220" s="1" t="s">
        <v>2189</v>
      </c>
      <c r="KW220" s="1" t="s">
        <v>2190</v>
      </c>
      <c r="LC220" s="1" t="s">
        <v>167</v>
      </c>
      <c r="LE220" s="1" t="s">
        <v>2188</v>
      </c>
    </row>
    <row r="221" spans="1:334" s="1" customFormat="1">
      <c r="A221" s="11" t="s">
        <v>2195</v>
      </c>
      <c r="B221" s="12" t="s">
        <v>2184</v>
      </c>
      <c r="C221" s="1" t="s">
        <v>10</v>
      </c>
      <c r="D221" s="1" t="s">
        <v>2186</v>
      </c>
      <c r="E221" s="12" t="s">
        <v>202</v>
      </c>
      <c r="KT221" s="1" t="s">
        <v>276</v>
      </c>
      <c r="KU221" s="1" t="s">
        <v>276</v>
      </c>
      <c r="KV221" s="1" t="s">
        <v>14</v>
      </c>
      <c r="LB221" s="1" t="s">
        <v>167</v>
      </c>
      <c r="LD221" s="1" t="s">
        <v>168</v>
      </c>
    </row>
    <row r="222" spans="1:334" s="1" customFormat="1">
      <c r="A222" s="11" t="s">
        <v>2196</v>
      </c>
      <c r="B222" s="12" t="s">
        <v>2185</v>
      </c>
      <c r="C222" s="1" t="s">
        <v>10</v>
      </c>
      <c r="D222" s="1" t="s">
        <v>2187</v>
      </c>
      <c r="E222" s="12" t="s">
        <v>202</v>
      </c>
      <c r="KT222" s="1" t="s">
        <v>276</v>
      </c>
      <c r="KU222" s="1" t="s">
        <v>2193</v>
      </c>
      <c r="KV222" s="1" t="s">
        <v>14</v>
      </c>
      <c r="LB222" s="1" t="s">
        <v>2192</v>
      </c>
      <c r="LD222" s="1" t="s">
        <v>168</v>
      </c>
    </row>
    <row r="223" spans="1:334" s="1" customFormat="1">
      <c r="A223" s="11" t="s">
        <v>2207</v>
      </c>
      <c r="B223" s="12" t="s">
        <v>2197</v>
      </c>
      <c r="C223" s="1" t="s">
        <v>2198</v>
      </c>
      <c r="D223" s="1" t="s">
        <v>2202</v>
      </c>
      <c r="E223" s="12" t="s">
        <v>202</v>
      </c>
      <c r="KU223" s="1" t="s">
        <v>2193</v>
      </c>
      <c r="KV223" s="1" t="s">
        <v>2193</v>
      </c>
      <c r="KW223" s="1" t="s">
        <v>2193</v>
      </c>
      <c r="KX223" s="1" t="s">
        <v>2189</v>
      </c>
      <c r="LD223" s="1" t="s">
        <v>2205</v>
      </c>
      <c r="LH223" s="1" t="s">
        <v>2206</v>
      </c>
    </row>
    <row r="224" spans="1:334" s="1" customFormat="1">
      <c r="A224" s="11" t="s">
        <v>2208</v>
      </c>
      <c r="B224" s="12" t="s">
        <v>2199</v>
      </c>
      <c r="C224" s="1" t="s">
        <v>2201</v>
      </c>
      <c r="D224" s="1" t="s">
        <v>2203</v>
      </c>
      <c r="E224" s="12" t="s">
        <v>202</v>
      </c>
      <c r="KU224" s="1" t="s">
        <v>2193</v>
      </c>
      <c r="KV224" s="1" t="s">
        <v>2193</v>
      </c>
      <c r="KW224" s="1" t="s">
        <v>2193</v>
      </c>
      <c r="KX224" s="1" t="s">
        <v>2189</v>
      </c>
      <c r="LC224" s="1" t="s">
        <v>2205</v>
      </c>
      <c r="LE224" s="1" t="s">
        <v>2206</v>
      </c>
    </row>
    <row r="225" spans="1:334" s="1" customFormat="1">
      <c r="A225" s="11" t="s">
        <v>2209</v>
      </c>
      <c r="B225" s="12" t="s">
        <v>2200</v>
      </c>
      <c r="C225" s="1" t="s">
        <v>2201</v>
      </c>
      <c r="D225" s="1" t="s">
        <v>2204</v>
      </c>
      <c r="E225" s="12" t="s">
        <v>202</v>
      </c>
      <c r="KU225" s="1" t="s">
        <v>2193</v>
      </c>
      <c r="KV225" s="1" t="s">
        <v>2193</v>
      </c>
      <c r="KW225" s="1" t="s">
        <v>2193</v>
      </c>
      <c r="KX225" s="1" t="s">
        <v>2189</v>
      </c>
      <c r="LC225" s="1" t="s">
        <v>2205</v>
      </c>
      <c r="LE225" s="1" t="s">
        <v>2206</v>
      </c>
    </row>
    <row r="226" spans="1:334" s="1" customFormat="1">
      <c r="A226" s="11" t="s">
        <v>2218</v>
      </c>
      <c r="B226" s="12" t="s">
        <v>2214</v>
      </c>
      <c r="C226" s="1" t="s">
        <v>2201</v>
      </c>
      <c r="D226" s="1" t="s">
        <v>2216</v>
      </c>
      <c r="E226" s="12" t="s">
        <v>202</v>
      </c>
      <c r="KV226" s="1" t="s">
        <v>2193</v>
      </c>
      <c r="KW226" s="1" t="s">
        <v>2193</v>
      </c>
      <c r="KX226" s="1" t="s">
        <v>2189</v>
      </c>
      <c r="LD226" s="1" t="s">
        <v>2205</v>
      </c>
      <c r="LH226" s="1" t="s">
        <v>2206</v>
      </c>
    </row>
    <row r="227" spans="1:334" s="1" customFormat="1">
      <c r="A227" s="11" t="s">
        <v>2219</v>
      </c>
      <c r="B227" s="12" t="s">
        <v>2215</v>
      </c>
      <c r="C227" s="1" t="s">
        <v>2201</v>
      </c>
      <c r="D227" s="1" t="s">
        <v>2217</v>
      </c>
      <c r="E227" s="12" t="s">
        <v>202</v>
      </c>
      <c r="KV227" s="1" t="s">
        <v>2193</v>
      </c>
      <c r="KW227" s="1" t="s">
        <v>2193</v>
      </c>
      <c r="KX227" s="1" t="s">
        <v>2193</v>
      </c>
      <c r="LA227" s="1" t="s">
        <v>2189</v>
      </c>
      <c r="LD227" s="1" t="s">
        <v>2205</v>
      </c>
      <c r="LH227" s="1" t="s">
        <v>2206</v>
      </c>
    </row>
    <row r="228" spans="1:334" s="1" customFormat="1">
      <c r="A228" s="11" t="s">
        <v>2224</v>
      </c>
      <c r="B228" s="12" t="s">
        <v>2220</v>
      </c>
      <c r="C228" s="1" t="s">
        <v>2201</v>
      </c>
      <c r="D228" s="1" t="s">
        <v>2222</v>
      </c>
      <c r="E228" s="12" t="s">
        <v>202</v>
      </c>
      <c r="KX228" s="1" t="s">
        <v>2193</v>
      </c>
      <c r="LA228" s="1" t="s">
        <v>2193</v>
      </c>
      <c r="LB228" s="1" t="s">
        <v>2189</v>
      </c>
      <c r="LH228" s="1" t="s">
        <v>2205</v>
      </c>
      <c r="LJ228" s="1" t="s">
        <v>2206</v>
      </c>
    </row>
    <row r="229" spans="1:334" s="1" customFormat="1">
      <c r="A229" s="11" t="s">
        <v>2225</v>
      </c>
      <c r="B229" s="12" t="s">
        <v>2221</v>
      </c>
      <c r="C229" s="1" t="s">
        <v>2201</v>
      </c>
      <c r="D229" s="1" t="s">
        <v>2223</v>
      </c>
      <c r="E229" s="12" t="s">
        <v>202</v>
      </c>
      <c r="KX229" s="1" t="s">
        <v>2193</v>
      </c>
      <c r="LA229" s="1" t="s">
        <v>2193</v>
      </c>
      <c r="LB229" s="1" t="s">
        <v>2193</v>
      </c>
      <c r="LC229" s="1" t="s">
        <v>2189</v>
      </c>
      <c r="LH229" s="1" t="s">
        <v>2205</v>
      </c>
      <c r="LJ229" s="1" t="s">
        <v>2206</v>
      </c>
      <c r="LQ229" s="9" t="s">
        <v>2341</v>
      </c>
      <c r="LS229" s="25" t="s">
        <v>2342</v>
      </c>
    </row>
    <row r="230" spans="1:334" s="1" customFormat="1">
      <c r="A230" s="11" t="s">
        <v>2237</v>
      </c>
      <c r="B230" s="12" t="s">
        <v>2226</v>
      </c>
      <c r="C230" s="1" t="s">
        <v>2228</v>
      </c>
      <c r="D230" s="1" t="s">
        <v>2230</v>
      </c>
      <c r="E230" s="12" t="s">
        <v>202</v>
      </c>
      <c r="LA230" s="1" t="s">
        <v>2233</v>
      </c>
      <c r="LB230" s="1" t="s">
        <v>2233</v>
      </c>
      <c r="LC230" s="1" t="s">
        <v>2234</v>
      </c>
      <c r="LH230" s="1" t="s">
        <v>2231</v>
      </c>
      <c r="LJ230" s="1" t="s">
        <v>2232</v>
      </c>
      <c r="LR230" s="25" t="s">
        <v>2343</v>
      </c>
      <c r="LV230" s="25" t="s">
        <v>2344</v>
      </c>
    </row>
    <row r="231" spans="1:334" s="1" customFormat="1">
      <c r="A231" s="11" t="s">
        <v>2236</v>
      </c>
      <c r="B231" s="12" t="s">
        <v>2227</v>
      </c>
      <c r="C231" s="1" t="s">
        <v>2229</v>
      </c>
      <c r="D231" s="1" t="s">
        <v>2230</v>
      </c>
      <c r="E231" s="12" t="s">
        <v>202</v>
      </c>
      <c r="LA231" s="1" t="s">
        <v>2233</v>
      </c>
      <c r="LB231" s="1" t="s">
        <v>2233</v>
      </c>
      <c r="LC231" s="1" t="s">
        <v>2233</v>
      </c>
      <c r="LD231" s="1" t="s">
        <v>169</v>
      </c>
      <c r="LJ231" s="1" t="s">
        <v>2235</v>
      </c>
      <c r="LL231" s="1" t="s">
        <v>2232</v>
      </c>
    </row>
    <row r="232" spans="1:334" s="1" customFormat="1">
      <c r="A232" s="11" t="s">
        <v>2251</v>
      </c>
      <c r="B232" s="12" t="s">
        <v>2238</v>
      </c>
      <c r="C232" s="1" t="s">
        <v>2241</v>
      </c>
      <c r="D232" s="1" t="s">
        <v>2242</v>
      </c>
      <c r="E232" s="12" t="s">
        <v>202</v>
      </c>
      <c r="LB232" s="1" t="s">
        <v>2247</v>
      </c>
      <c r="LC232" s="1" t="s">
        <v>2247</v>
      </c>
      <c r="LD232" s="1" t="s">
        <v>2246</v>
      </c>
      <c r="LJ232" s="1" t="s">
        <v>2244</v>
      </c>
      <c r="LL232" s="1" t="s">
        <v>2245</v>
      </c>
    </row>
    <row r="233" spans="1:334" s="1" customFormat="1">
      <c r="A233" s="11" t="s">
        <v>2252</v>
      </c>
      <c r="B233" s="12" t="s">
        <v>2239</v>
      </c>
      <c r="C233" s="1" t="s">
        <v>2241</v>
      </c>
      <c r="D233" s="1" t="s">
        <v>2242</v>
      </c>
      <c r="E233" s="12" t="s">
        <v>202</v>
      </c>
      <c r="LB233" s="1" t="s">
        <v>2247</v>
      </c>
      <c r="LC233" s="1" t="s">
        <v>2247</v>
      </c>
      <c r="LD233" s="1" t="s">
        <v>2247</v>
      </c>
      <c r="LE233" s="1" t="s">
        <v>2246</v>
      </c>
      <c r="LJ233" s="1" t="s">
        <v>2248</v>
      </c>
      <c r="LL233" s="1" t="s">
        <v>2245</v>
      </c>
    </row>
    <row r="234" spans="1:334" s="1" customFormat="1">
      <c r="A234" s="11" t="s">
        <v>2253</v>
      </c>
      <c r="B234" s="12" t="s">
        <v>2240</v>
      </c>
      <c r="C234" s="1" t="s">
        <v>2241</v>
      </c>
      <c r="D234" s="1" t="s">
        <v>2242</v>
      </c>
      <c r="E234" s="12" t="s">
        <v>202</v>
      </c>
      <c r="LB234" s="1" t="s">
        <v>2247</v>
      </c>
      <c r="LC234" s="1" t="s">
        <v>2247</v>
      </c>
      <c r="LD234" s="1" t="s">
        <v>2247</v>
      </c>
      <c r="LE234" s="1" t="s">
        <v>2246</v>
      </c>
      <c r="LJ234" s="1" t="s">
        <v>2249</v>
      </c>
      <c r="LL234" s="1" t="s">
        <v>2250</v>
      </c>
    </row>
    <row r="235" spans="1:334">
      <c r="A235" s="2" t="s">
        <v>2277</v>
      </c>
      <c r="B235" s="3" t="s">
        <v>2254</v>
      </c>
      <c r="C235" t="s">
        <v>2241</v>
      </c>
      <c r="D235" t="s">
        <v>2255</v>
      </c>
      <c r="E235" s="3" t="s">
        <v>2256</v>
      </c>
      <c r="LC235" s="1" t="s">
        <v>2247</v>
      </c>
      <c r="LD235" s="1" t="s">
        <v>2247</v>
      </c>
      <c r="LE235" s="1" t="s">
        <v>2247</v>
      </c>
      <c r="LH235" s="1" t="s">
        <v>2268</v>
      </c>
      <c r="LK235" s="1" t="s">
        <v>2249</v>
      </c>
      <c r="LO235" s="1" t="s">
        <v>2269</v>
      </c>
    </row>
    <row r="236" spans="1:334">
      <c r="A236" s="2" t="s">
        <v>2276</v>
      </c>
      <c r="B236" s="3" t="s">
        <v>2257</v>
      </c>
      <c r="C236" t="s">
        <v>2258</v>
      </c>
      <c r="D236" t="s">
        <v>2259</v>
      </c>
      <c r="E236" s="3" t="s">
        <v>2256</v>
      </c>
      <c r="LD236" s="1" t="s">
        <v>2270</v>
      </c>
      <c r="LE236" s="1" t="s">
        <v>2270</v>
      </c>
      <c r="LH236" s="1" t="s">
        <v>2247</v>
      </c>
      <c r="LI236" s="1" t="s">
        <v>2268</v>
      </c>
      <c r="LJ236" s="1" t="s">
        <v>2268</v>
      </c>
      <c r="LO236" s="1" t="s">
        <v>2249</v>
      </c>
      <c r="LQ236" t="s">
        <v>2269</v>
      </c>
    </row>
    <row r="237" spans="1:334">
      <c r="A237" s="2" t="s">
        <v>2278</v>
      </c>
      <c r="B237" s="3" t="s">
        <v>2267</v>
      </c>
      <c r="C237" t="s">
        <v>2262</v>
      </c>
      <c r="D237" t="s">
        <v>2263</v>
      </c>
      <c r="E237" s="3" t="s">
        <v>2265</v>
      </c>
      <c r="LD237" s="1" t="s">
        <v>2272</v>
      </c>
      <c r="LH237" s="1" t="s">
        <v>2268</v>
      </c>
      <c r="LI237" s="1" t="s">
        <v>2271</v>
      </c>
      <c r="LL237" s="1" t="s">
        <v>2249</v>
      </c>
      <c r="LP237" s="1" t="s">
        <v>23</v>
      </c>
    </row>
    <row r="238" spans="1:334">
      <c r="A238" s="2" t="s">
        <v>2279</v>
      </c>
      <c r="B238" s="3" t="s">
        <v>2260</v>
      </c>
      <c r="C238" t="s">
        <v>2241</v>
      </c>
      <c r="D238" t="s">
        <v>2264</v>
      </c>
      <c r="E238" s="3" t="s">
        <v>2243</v>
      </c>
      <c r="LD238" s="1" t="s">
        <v>2247</v>
      </c>
      <c r="LE238" s="1" t="s">
        <v>2247</v>
      </c>
      <c r="LH238" s="1" t="s">
        <v>2247</v>
      </c>
      <c r="LI238" s="1" t="s">
        <v>2268</v>
      </c>
      <c r="LL238" s="1" t="s">
        <v>2249</v>
      </c>
      <c r="LP238" s="1" t="s">
        <v>2269</v>
      </c>
    </row>
    <row r="239" spans="1:334">
      <c r="A239" s="2" t="s">
        <v>2280</v>
      </c>
      <c r="B239" s="3" t="s">
        <v>2261</v>
      </c>
      <c r="C239" t="s">
        <v>2262</v>
      </c>
      <c r="D239" t="s">
        <v>257</v>
      </c>
      <c r="E239" s="3" t="s">
        <v>2266</v>
      </c>
      <c r="LD239" s="1" t="s">
        <v>2247</v>
      </c>
      <c r="LE239" s="1" t="s">
        <v>2247</v>
      </c>
      <c r="LH239" s="1" t="s">
        <v>2247</v>
      </c>
      <c r="LI239" s="1" t="s">
        <v>2273</v>
      </c>
      <c r="LL239" s="1" t="s">
        <v>2274</v>
      </c>
      <c r="LP239" s="1" t="s">
        <v>2275</v>
      </c>
    </row>
    <row r="240" spans="1:334">
      <c r="A240" s="2" t="s">
        <v>2301</v>
      </c>
      <c r="B240" s="3" t="s">
        <v>2281</v>
      </c>
      <c r="C240" t="s">
        <v>2282</v>
      </c>
      <c r="D240" t="s">
        <v>2264</v>
      </c>
      <c r="E240" s="3" t="s">
        <v>2283</v>
      </c>
      <c r="LE240" s="1" t="s">
        <v>2292</v>
      </c>
      <c r="LH240" s="1" t="s">
        <v>2292</v>
      </c>
      <c r="LI240" s="1" t="s">
        <v>2293</v>
      </c>
      <c r="LJ240" s="1" t="s">
        <v>2289</v>
      </c>
      <c r="LO240" s="1" t="s">
        <v>2290</v>
      </c>
      <c r="LQ240" t="s">
        <v>2291</v>
      </c>
    </row>
    <row r="241" spans="1:336">
      <c r="A241" s="2" t="s">
        <v>2299</v>
      </c>
      <c r="B241" s="3" t="s">
        <v>2284</v>
      </c>
      <c r="C241" t="s">
        <v>2286</v>
      </c>
      <c r="D241" t="s">
        <v>2287</v>
      </c>
      <c r="E241" s="3" t="s">
        <v>2288</v>
      </c>
      <c r="LH241" s="1" t="s">
        <v>2293</v>
      </c>
      <c r="LI241" s="1" t="s">
        <v>2297</v>
      </c>
      <c r="LJ241" s="1" t="s">
        <v>2295</v>
      </c>
      <c r="LP241" s="1" t="s">
        <v>2294</v>
      </c>
      <c r="LR241" t="s">
        <v>2296</v>
      </c>
    </row>
    <row r="242" spans="1:336">
      <c r="A242" s="2" t="s">
        <v>2300</v>
      </c>
      <c r="B242" s="3" t="s">
        <v>2285</v>
      </c>
      <c r="C242" t="s">
        <v>2286</v>
      </c>
      <c r="D242" t="s">
        <v>2287</v>
      </c>
      <c r="E242" s="3" t="s">
        <v>2288</v>
      </c>
      <c r="LH242" s="1" t="s">
        <v>2293</v>
      </c>
      <c r="LI242" s="1" t="s">
        <v>2297</v>
      </c>
      <c r="LJ242" s="1" t="s">
        <v>2295</v>
      </c>
      <c r="LP242" s="1" t="s">
        <v>2294</v>
      </c>
      <c r="LR242" t="s">
        <v>2298</v>
      </c>
    </row>
    <row r="243" spans="1:336" s="1" customFormat="1">
      <c r="A243" s="11" t="s">
        <v>2336</v>
      </c>
      <c r="B243" s="12" t="s">
        <v>2302</v>
      </c>
      <c r="C243" s="1" t="s">
        <v>2303</v>
      </c>
      <c r="D243" s="1" t="s">
        <v>2309</v>
      </c>
      <c r="E243" s="12" t="s">
        <v>2439</v>
      </c>
      <c r="LI243" s="1" t="s">
        <v>2314</v>
      </c>
      <c r="LJ243" s="1" t="s">
        <v>2315</v>
      </c>
      <c r="LK243" s="1" t="s">
        <v>2314</v>
      </c>
      <c r="LL243" s="1" t="s">
        <v>2311</v>
      </c>
      <c r="LQ243" s="1" t="s">
        <v>2312</v>
      </c>
      <c r="LS243" s="1" t="s">
        <v>2313</v>
      </c>
    </row>
    <row r="244" spans="1:336">
      <c r="A244" s="2" t="s">
        <v>2337</v>
      </c>
      <c r="B244" s="3" t="s">
        <v>2304</v>
      </c>
      <c r="C244" t="s">
        <v>2308</v>
      </c>
      <c r="D244" t="s">
        <v>2316</v>
      </c>
      <c r="E244" s="3" t="s">
        <v>2317</v>
      </c>
      <c r="LI244" s="1" t="s">
        <v>2314</v>
      </c>
      <c r="LJ244" s="1" t="s">
        <v>2314</v>
      </c>
      <c r="LK244" s="1" t="s">
        <v>2311</v>
      </c>
      <c r="LL244" s="1" t="s">
        <v>2311</v>
      </c>
      <c r="LR244" t="s">
        <v>2312</v>
      </c>
      <c r="LV244" t="s">
        <v>2313</v>
      </c>
    </row>
    <row r="245" spans="1:336">
      <c r="A245" s="2" t="s">
        <v>2338</v>
      </c>
      <c r="B245" s="3" t="s">
        <v>2305</v>
      </c>
      <c r="C245" t="s">
        <v>2308</v>
      </c>
      <c r="D245" t="s">
        <v>2318</v>
      </c>
      <c r="E245" s="3" t="s">
        <v>2317</v>
      </c>
      <c r="LI245" s="1" t="s">
        <v>2314</v>
      </c>
      <c r="LJ245" s="1" t="s">
        <v>2314</v>
      </c>
      <c r="LK245" s="1" t="s">
        <v>2314</v>
      </c>
      <c r="LL245" s="1" t="s">
        <v>2311</v>
      </c>
      <c r="LQ245" t="s">
        <v>2312</v>
      </c>
      <c r="LS245" t="s">
        <v>2313</v>
      </c>
    </row>
    <row r="246" spans="1:336">
      <c r="A246" s="2" t="s">
        <v>2339</v>
      </c>
      <c r="B246" s="3" t="s">
        <v>2306</v>
      </c>
      <c r="C246" t="s">
        <v>2308</v>
      </c>
      <c r="D246" t="s">
        <v>2319</v>
      </c>
      <c r="E246" s="3" t="s">
        <v>2321</v>
      </c>
      <c r="LI246" s="1" t="s">
        <v>2314</v>
      </c>
      <c r="LJ246" s="1" t="s">
        <v>2314</v>
      </c>
      <c r="LK246" s="1" t="s">
        <v>2314</v>
      </c>
      <c r="LL246" s="1" t="s">
        <v>2311</v>
      </c>
      <c r="LQ246" t="s">
        <v>2312</v>
      </c>
      <c r="LS246" t="s">
        <v>2313</v>
      </c>
    </row>
    <row r="247" spans="1:336">
      <c r="A247" s="2" t="s">
        <v>2340</v>
      </c>
      <c r="B247" s="3" t="s">
        <v>2307</v>
      </c>
      <c r="C247" t="s">
        <v>2308</v>
      </c>
      <c r="D247" t="s">
        <v>2322</v>
      </c>
      <c r="E247" s="3" t="s">
        <v>2323</v>
      </c>
      <c r="LI247" s="1" t="s">
        <v>2325</v>
      </c>
      <c r="LJ247" s="1" t="s">
        <v>2326</v>
      </c>
      <c r="LK247" s="1" t="s">
        <v>2314</v>
      </c>
      <c r="LL247" s="1" t="s">
        <v>2327</v>
      </c>
      <c r="LO247" s="1" t="s">
        <v>2324</v>
      </c>
      <c r="LR247" t="s">
        <v>2312</v>
      </c>
      <c r="LV247" t="s">
        <v>2313</v>
      </c>
    </row>
    <row r="248" spans="1:336">
      <c r="A248" s="2" t="s">
        <v>2348</v>
      </c>
      <c r="B248" s="3" t="s">
        <v>2328</v>
      </c>
      <c r="C248" t="s">
        <v>2331</v>
      </c>
      <c r="D248" t="s">
        <v>2332</v>
      </c>
      <c r="E248" s="3" t="s">
        <v>2335</v>
      </c>
      <c r="LJ248" s="1" t="s">
        <v>2314</v>
      </c>
      <c r="LK248" s="1" t="s">
        <v>2314</v>
      </c>
      <c r="LL248" s="1" t="s">
        <v>2311</v>
      </c>
      <c r="LR248" t="s">
        <v>2345</v>
      </c>
      <c r="LV248" t="s">
        <v>2346</v>
      </c>
    </row>
    <row r="249" spans="1:336">
      <c r="A249" s="2" t="s">
        <v>2349</v>
      </c>
      <c r="B249" s="3" t="s">
        <v>2329</v>
      </c>
      <c r="C249" t="s">
        <v>2331</v>
      </c>
      <c r="D249" t="s">
        <v>2333</v>
      </c>
      <c r="E249" s="3" t="s">
        <v>2320</v>
      </c>
      <c r="LJ249" s="1" t="s">
        <v>2314</v>
      </c>
      <c r="LK249" s="1" t="s">
        <v>2314</v>
      </c>
      <c r="LL249" s="1" t="s">
        <v>2314</v>
      </c>
      <c r="LO249" s="1" t="s">
        <v>2311</v>
      </c>
      <c r="LR249" t="s">
        <v>2312</v>
      </c>
      <c r="LV249" t="s">
        <v>2313</v>
      </c>
    </row>
    <row r="250" spans="1:336">
      <c r="A250" s="2" t="s">
        <v>2350</v>
      </c>
      <c r="B250" s="3" t="s">
        <v>2330</v>
      </c>
      <c r="C250" t="s">
        <v>2331</v>
      </c>
      <c r="D250" t="s">
        <v>2334</v>
      </c>
      <c r="E250" s="3" t="s">
        <v>2335</v>
      </c>
      <c r="LJ250" s="1" t="s">
        <v>2314</v>
      </c>
      <c r="LK250" s="1" t="s">
        <v>2314</v>
      </c>
      <c r="LL250" s="1" t="s">
        <v>2314</v>
      </c>
      <c r="LO250" s="1" t="s">
        <v>2314</v>
      </c>
      <c r="LP250" s="1" t="s">
        <v>2311</v>
      </c>
      <c r="LS250" t="s">
        <v>2312</v>
      </c>
      <c r="LW250" t="s">
        <v>2347</v>
      </c>
    </row>
    <row r="251" spans="1:336">
      <c r="A251" s="2" t="s">
        <v>2375</v>
      </c>
      <c r="B251" s="3" t="s">
        <v>2358</v>
      </c>
      <c r="C251" t="s">
        <v>2363</v>
      </c>
      <c r="D251" t="s">
        <v>2364</v>
      </c>
      <c r="E251" s="3" t="s">
        <v>2310</v>
      </c>
      <c r="LK251" s="1" t="s">
        <v>2314</v>
      </c>
      <c r="LL251" s="1" t="s">
        <v>2314</v>
      </c>
      <c r="LO251" s="1" t="s">
        <v>2314</v>
      </c>
      <c r="LP251" s="1" t="s">
        <v>2311</v>
      </c>
      <c r="LS251" t="s">
        <v>2312</v>
      </c>
      <c r="LW251" t="s">
        <v>2370</v>
      </c>
    </row>
    <row r="252" spans="1:336">
      <c r="A252" s="2" t="s">
        <v>2376</v>
      </c>
      <c r="B252" s="3" t="s">
        <v>2359</v>
      </c>
      <c r="C252" t="s">
        <v>2363</v>
      </c>
      <c r="D252" t="s">
        <v>2365</v>
      </c>
      <c r="E252" s="3" t="s">
        <v>2366</v>
      </c>
      <c r="LK252" s="1" t="s">
        <v>2314</v>
      </c>
      <c r="LL252" s="1" t="s">
        <v>2314</v>
      </c>
      <c r="LO252" s="1" t="s">
        <v>2314</v>
      </c>
      <c r="LP252" s="1" t="s">
        <v>2311</v>
      </c>
      <c r="LS252" t="s">
        <v>2371</v>
      </c>
      <c r="LW252" t="s">
        <v>2370</v>
      </c>
    </row>
    <row r="253" spans="1:336">
      <c r="A253" s="2" t="s">
        <v>2377</v>
      </c>
      <c r="B253" s="3" t="s">
        <v>2360</v>
      </c>
      <c r="C253" t="s">
        <v>2363</v>
      </c>
      <c r="D253" t="s">
        <v>2367</v>
      </c>
      <c r="E253" s="3" t="s">
        <v>2320</v>
      </c>
      <c r="LK253" s="1" t="s">
        <v>2314</v>
      </c>
      <c r="LL253" s="1" t="s">
        <v>2314</v>
      </c>
      <c r="LO253" s="1" t="s">
        <v>2314</v>
      </c>
      <c r="LP253" s="1" t="s">
        <v>2311</v>
      </c>
      <c r="LS253" t="s">
        <v>2372</v>
      </c>
      <c r="LW253" t="s">
        <v>2313</v>
      </c>
    </row>
    <row r="254" spans="1:336">
      <c r="A254" s="2" t="s">
        <v>2378</v>
      </c>
      <c r="B254" s="3" t="s">
        <v>2361</v>
      </c>
      <c r="C254" t="s">
        <v>2331</v>
      </c>
      <c r="D254" t="s">
        <v>2368</v>
      </c>
      <c r="E254" s="3" t="s">
        <v>2320</v>
      </c>
      <c r="LK254" s="1" t="s">
        <v>2314</v>
      </c>
      <c r="LL254" s="1" t="s">
        <v>2314</v>
      </c>
      <c r="LO254" s="1" t="s">
        <v>2373</v>
      </c>
      <c r="LS254" t="s">
        <v>2372</v>
      </c>
      <c r="LW254" t="s">
        <v>2374</v>
      </c>
    </row>
    <row r="255" spans="1:336">
      <c r="A255" s="2" t="s">
        <v>2379</v>
      </c>
      <c r="B255" s="3" t="s">
        <v>2362</v>
      </c>
      <c r="C255" t="s">
        <v>2331</v>
      </c>
      <c r="D255" t="s">
        <v>2369</v>
      </c>
      <c r="E255" s="3" t="s">
        <v>2321</v>
      </c>
      <c r="LK255" s="1" t="s">
        <v>2314</v>
      </c>
      <c r="LL255" s="1" t="s">
        <v>2314</v>
      </c>
      <c r="LO255" s="1" t="s">
        <v>2314</v>
      </c>
      <c r="LP255" s="1" t="s">
        <v>2311</v>
      </c>
      <c r="LS255" t="s">
        <v>2372</v>
      </c>
      <c r="LW255" t="s">
        <v>2374</v>
      </c>
    </row>
    <row r="256" spans="1:336">
      <c r="A256" s="2" t="s">
        <v>2407</v>
      </c>
      <c r="B256" s="3" t="s">
        <v>2380</v>
      </c>
      <c r="C256" t="s">
        <v>2385</v>
      </c>
      <c r="D256" t="s">
        <v>2387</v>
      </c>
      <c r="E256" s="3" t="s">
        <v>2388</v>
      </c>
      <c r="LL256" s="1" t="s">
        <v>2392</v>
      </c>
      <c r="LO256" s="1" t="s">
        <v>2392</v>
      </c>
      <c r="LP256" t="s">
        <v>2392</v>
      </c>
      <c r="LQ256" t="s">
        <v>2389</v>
      </c>
      <c r="LV256" t="s">
        <v>2390</v>
      </c>
      <c r="LX256" t="s">
        <v>2391</v>
      </c>
    </row>
    <row r="257" spans="1:337">
      <c r="A257" s="2" t="s">
        <v>2408</v>
      </c>
      <c r="B257" s="3" t="s">
        <v>2381</v>
      </c>
      <c r="C257" t="s">
        <v>2385</v>
      </c>
      <c r="D257" t="s">
        <v>2401</v>
      </c>
      <c r="E257" s="3" t="s">
        <v>2402</v>
      </c>
      <c r="LL257" s="1" t="s">
        <v>2392</v>
      </c>
      <c r="LO257" s="1" t="s">
        <v>2392</v>
      </c>
      <c r="LP257" t="s">
        <v>2392</v>
      </c>
      <c r="LQ257" t="s">
        <v>2389</v>
      </c>
      <c r="LV257" t="s">
        <v>2390</v>
      </c>
      <c r="LX257" t="s">
        <v>2391</v>
      </c>
    </row>
    <row r="258" spans="1:337">
      <c r="A258" s="2" t="s">
        <v>2409</v>
      </c>
      <c r="B258" s="3" t="s">
        <v>2382</v>
      </c>
      <c r="C258" t="s">
        <v>2385</v>
      </c>
      <c r="D258" t="s">
        <v>2403</v>
      </c>
      <c r="E258" s="3" t="s">
        <v>2404</v>
      </c>
      <c r="LL258" s="1" t="s">
        <v>2392</v>
      </c>
      <c r="LO258" s="1" t="s">
        <v>2392</v>
      </c>
      <c r="LP258" t="s">
        <v>2392</v>
      </c>
      <c r="LQ258" t="s">
        <v>2389</v>
      </c>
      <c r="LV258" t="s">
        <v>2390</v>
      </c>
      <c r="LX258" t="s">
        <v>2391</v>
      </c>
    </row>
    <row r="259" spans="1:337">
      <c r="A259" s="2" t="s">
        <v>2410</v>
      </c>
      <c r="B259" s="3" t="s">
        <v>2383</v>
      </c>
      <c r="C259" t="s">
        <v>2386</v>
      </c>
      <c r="D259" t="s">
        <v>2405</v>
      </c>
      <c r="E259" s="3" t="s">
        <v>2406</v>
      </c>
      <c r="LL259" s="1" t="s">
        <v>2392</v>
      </c>
      <c r="LO259" s="1" t="s">
        <v>2392</v>
      </c>
      <c r="LP259" t="s">
        <v>2392</v>
      </c>
      <c r="LQ259" t="s">
        <v>2389</v>
      </c>
      <c r="LV259" t="s">
        <v>2390</v>
      </c>
      <c r="LX259" t="s">
        <v>2391</v>
      </c>
    </row>
    <row r="260" spans="1:337">
      <c r="A260" s="2" t="s">
        <v>2411</v>
      </c>
      <c r="B260" s="3" t="s">
        <v>2384</v>
      </c>
      <c r="C260" t="s">
        <v>2386</v>
      </c>
      <c r="D260" t="s">
        <v>2401</v>
      </c>
      <c r="E260" s="3" t="s">
        <v>2402</v>
      </c>
      <c r="LL260" s="1" t="s">
        <v>2392</v>
      </c>
      <c r="LO260" s="1" t="s">
        <v>2392</v>
      </c>
      <c r="LP260" t="s">
        <v>2392</v>
      </c>
      <c r="LQ260" t="s">
        <v>2389</v>
      </c>
      <c r="LV260" t="s">
        <v>2390</v>
      </c>
      <c r="LX260" t="s">
        <v>2391</v>
      </c>
    </row>
    <row r="261" spans="1:337">
      <c r="A261" s="2" t="s">
        <v>2422</v>
      </c>
      <c r="B261" s="3" t="s">
        <v>2412</v>
      </c>
      <c r="C261" t="s">
        <v>2385</v>
      </c>
      <c r="D261" t="s">
        <v>2417</v>
      </c>
      <c r="E261" s="3" t="s">
        <v>2388</v>
      </c>
      <c r="LO261" s="1" t="s">
        <v>2392</v>
      </c>
      <c r="LP261" t="s">
        <v>2392</v>
      </c>
      <c r="LQ261" t="s">
        <v>2392</v>
      </c>
      <c r="LR261" t="s">
        <v>2389</v>
      </c>
      <c r="LW261" t="s">
        <v>2390</v>
      </c>
      <c r="LY261" t="s">
        <v>2391</v>
      </c>
    </row>
    <row r="262" spans="1:337">
      <c r="A262" s="2" t="s">
        <v>2421</v>
      </c>
      <c r="B262" s="3" t="s">
        <v>2413</v>
      </c>
      <c r="C262" t="s">
        <v>2385</v>
      </c>
      <c r="D262" t="s">
        <v>2418</v>
      </c>
      <c r="E262" s="3" t="s">
        <v>2406</v>
      </c>
      <c r="LO262" s="1" t="s">
        <v>2392</v>
      </c>
      <c r="LP262" t="s">
        <v>2392</v>
      </c>
      <c r="LQ262" t="s">
        <v>2389</v>
      </c>
      <c r="LW262" t="s">
        <v>2390</v>
      </c>
      <c r="LY262" t="s">
        <v>2391</v>
      </c>
    </row>
    <row r="263" spans="1:337">
      <c r="A263" s="2" t="s">
        <v>2420</v>
      </c>
      <c r="B263" s="3" t="s">
        <v>2414</v>
      </c>
      <c r="C263" t="s">
        <v>2385</v>
      </c>
      <c r="D263" t="s">
        <v>2419</v>
      </c>
      <c r="E263" s="3" t="s">
        <v>2404</v>
      </c>
      <c r="LO263" s="1" t="s">
        <v>2392</v>
      </c>
      <c r="LP263" t="s">
        <v>2392</v>
      </c>
      <c r="LQ263" t="s">
        <v>2389</v>
      </c>
      <c r="LW263" t="s">
        <v>2390</v>
      </c>
      <c r="LY263" t="s">
        <v>2391</v>
      </c>
    </row>
    <row r="264" spans="1:337">
      <c r="B264" s="3" t="s">
        <v>2423</v>
      </c>
      <c r="C264" t="s">
        <v>2428</v>
      </c>
      <c r="D264" t="s">
        <v>2430</v>
      </c>
      <c r="E264" s="3" t="s">
        <v>2431</v>
      </c>
    </row>
    <row r="265" spans="1:337">
      <c r="B265" s="3" t="s">
        <v>2424</v>
      </c>
      <c r="C265" t="s">
        <v>2428</v>
      </c>
      <c r="D265" t="s">
        <v>2432</v>
      </c>
      <c r="E265" s="3" t="s">
        <v>2433</v>
      </c>
    </row>
    <row r="266" spans="1:337">
      <c r="B266" s="3" t="s">
        <v>2425</v>
      </c>
      <c r="C266" t="s">
        <v>2428</v>
      </c>
      <c r="D266" t="s">
        <v>2434</v>
      </c>
      <c r="E266" s="3" t="s">
        <v>2435</v>
      </c>
    </row>
    <row r="267" spans="1:337">
      <c r="B267" s="3" t="s">
        <v>2426</v>
      </c>
      <c r="C267" t="s">
        <v>2428</v>
      </c>
      <c r="D267" t="s">
        <v>2436</v>
      </c>
      <c r="E267" s="3" t="s">
        <v>2435</v>
      </c>
    </row>
    <row r="268" spans="1:337">
      <c r="B268" s="3" t="s">
        <v>2427</v>
      </c>
      <c r="C268" t="s">
        <v>2429</v>
      </c>
      <c r="D268" t="s">
        <v>2437</v>
      </c>
      <c r="E268" s="3" t="s">
        <v>2435</v>
      </c>
    </row>
  </sheetData>
  <mergeCells count="2">
    <mergeCell ref="AM74:AN74"/>
    <mergeCell ref="AP74:AQ7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E23" sqref="E23"/>
    </sheetView>
  </sheetViews>
  <sheetFormatPr defaultRowHeight="13.5"/>
  <cols>
    <col min="8" max="8" width="15.625" customWidth="1"/>
    <col min="9" max="9" width="17.375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16</v>
      </c>
      <c r="F1" s="3" t="s">
        <v>543</v>
      </c>
      <c r="G1" s="3" t="s">
        <v>542</v>
      </c>
      <c r="H1" s="3" t="s">
        <v>713</v>
      </c>
      <c r="I1" s="3" t="s">
        <v>709</v>
      </c>
      <c r="J1">
        <v>46</v>
      </c>
      <c r="R1" s="2" t="s">
        <v>0</v>
      </c>
      <c r="S1" s="3" t="s">
        <v>1</v>
      </c>
      <c r="T1" s="3" t="s">
        <v>3</v>
      </c>
      <c r="U1" s="3" t="s">
        <v>2</v>
      </c>
      <c r="V1" s="3" t="s">
        <v>16</v>
      </c>
    </row>
    <row r="2" spans="1:22">
      <c r="A2" s="29" t="s">
        <v>176</v>
      </c>
      <c r="B2" s="28" t="s">
        <v>173</v>
      </c>
      <c r="C2" s="26" t="s">
        <v>10</v>
      </c>
      <c r="D2" s="26" t="s">
        <v>68</v>
      </c>
      <c r="E2" s="28" t="s">
        <v>202</v>
      </c>
      <c r="F2">
        <v>3</v>
      </c>
      <c r="G2">
        <v>2</v>
      </c>
      <c r="H2" s="36">
        <f>G2/F2</f>
        <v>0.66666666666666663</v>
      </c>
      <c r="I2" s="3" t="s">
        <v>710</v>
      </c>
      <c r="J2">
        <v>27</v>
      </c>
      <c r="R2" s="11" t="s">
        <v>8</v>
      </c>
      <c r="S2" s="12" t="s">
        <v>9</v>
      </c>
      <c r="T2" s="1" t="s">
        <v>10</v>
      </c>
      <c r="U2" s="1" t="s">
        <v>15</v>
      </c>
      <c r="V2" s="12" t="s">
        <v>91</v>
      </c>
    </row>
    <row r="3" spans="1:22">
      <c r="A3" s="29" t="s">
        <v>208</v>
      </c>
      <c r="B3" s="28" t="s">
        <v>207</v>
      </c>
      <c r="C3" s="26" t="s">
        <v>10</v>
      </c>
      <c r="D3" s="26" t="s">
        <v>209</v>
      </c>
      <c r="E3" s="28" t="s">
        <v>202</v>
      </c>
      <c r="F3">
        <v>3</v>
      </c>
      <c r="G3">
        <v>1</v>
      </c>
      <c r="H3" s="36">
        <f t="shared" ref="H3:H28" si="0">G3/F3</f>
        <v>0.33333333333333331</v>
      </c>
      <c r="I3" t="s">
        <v>712</v>
      </c>
      <c r="J3" s="36">
        <f>J2/J1</f>
        <v>0.58695652173913049</v>
      </c>
      <c r="R3" s="11" t="s">
        <v>175</v>
      </c>
      <c r="S3" s="12" t="s">
        <v>172</v>
      </c>
      <c r="T3" s="1" t="s">
        <v>10</v>
      </c>
      <c r="U3" s="1" t="s">
        <v>166</v>
      </c>
      <c r="V3" s="28" t="s">
        <v>244</v>
      </c>
    </row>
    <row r="4" spans="1:22">
      <c r="A4" s="29" t="s">
        <v>265</v>
      </c>
      <c r="B4" s="28" t="s">
        <v>255</v>
      </c>
      <c r="C4" s="26" t="s">
        <v>10</v>
      </c>
      <c r="D4" s="26" t="s">
        <v>72</v>
      </c>
      <c r="E4" s="28" t="s">
        <v>202</v>
      </c>
      <c r="F4">
        <v>3</v>
      </c>
      <c r="G4">
        <v>2</v>
      </c>
      <c r="H4" s="36">
        <f t="shared" si="0"/>
        <v>0.66666666666666663</v>
      </c>
      <c r="I4" t="s">
        <v>711</v>
      </c>
      <c r="J4" s="36">
        <f>SUM(H2:H28)/J1</f>
        <v>0.37555741360089195</v>
      </c>
      <c r="R4" s="29" t="s">
        <v>176</v>
      </c>
      <c r="S4" s="28" t="s">
        <v>173</v>
      </c>
      <c r="T4" s="26" t="s">
        <v>10</v>
      </c>
      <c r="U4" s="26" t="s">
        <v>68</v>
      </c>
      <c r="V4" s="28" t="s">
        <v>202</v>
      </c>
    </row>
    <row r="5" spans="1:22">
      <c r="A5" s="11" t="s">
        <v>220</v>
      </c>
      <c r="B5" s="12" t="s">
        <v>219</v>
      </c>
      <c r="C5" s="24" t="s">
        <v>10</v>
      </c>
      <c r="D5" s="24" t="s">
        <v>45</v>
      </c>
      <c r="E5" s="12" t="s">
        <v>202</v>
      </c>
      <c r="F5">
        <v>12</v>
      </c>
      <c r="G5">
        <v>7</v>
      </c>
      <c r="H5" s="36">
        <f t="shared" si="0"/>
        <v>0.58333333333333337</v>
      </c>
      <c r="R5" s="11" t="s">
        <v>203</v>
      </c>
      <c r="S5" s="12" t="s">
        <v>238</v>
      </c>
      <c r="T5" s="1" t="s">
        <v>10</v>
      </c>
      <c r="U5" s="1" t="s">
        <v>70</v>
      </c>
      <c r="V5" s="28" t="s">
        <v>156</v>
      </c>
    </row>
    <row r="6" spans="1:22">
      <c r="A6" s="29" t="s">
        <v>252</v>
      </c>
      <c r="B6" s="28" t="s">
        <v>248</v>
      </c>
      <c r="C6" s="26" t="s">
        <v>10</v>
      </c>
      <c r="D6" s="26" t="s">
        <v>230</v>
      </c>
      <c r="E6" s="28" t="s">
        <v>202</v>
      </c>
      <c r="F6">
        <v>12</v>
      </c>
      <c r="G6">
        <v>7</v>
      </c>
      <c r="H6" s="36">
        <f t="shared" si="0"/>
        <v>0.58333333333333337</v>
      </c>
      <c r="R6" s="29" t="s">
        <v>208</v>
      </c>
      <c r="S6" s="28" t="s">
        <v>207</v>
      </c>
      <c r="T6" s="26" t="s">
        <v>10</v>
      </c>
      <c r="U6" s="26" t="s">
        <v>209</v>
      </c>
      <c r="V6" s="28" t="s">
        <v>202</v>
      </c>
    </row>
    <row r="7" spans="1:22">
      <c r="A7" s="29" t="s">
        <v>286</v>
      </c>
      <c r="B7" s="28" t="s">
        <v>280</v>
      </c>
      <c r="C7" s="26" t="s">
        <v>10</v>
      </c>
      <c r="D7" s="26" t="s">
        <v>297</v>
      </c>
      <c r="E7" s="28" t="s">
        <v>202</v>
      </c>
      <c r="F7">
        <v>12</v>
      </c>
      <c r="G7">
        <v>2</v>
      </c>
      <c r="H7" s="36">
        <f t="shared" si="0"/>
        <v>0.16666666666666666</v>
      </c>
      <c r="R7" s="29" t="s">
        <v>265</v>
      </c>
      <c r="S7" s="28" t="s">
        <v>255</v>
      </c>
      <c r="T7" s="26" t="s">
        <v>10</v>
      </c>
      <c r="U7" s="26" t="s">
        <v>72</v>
      </c>
      <c r="V7" s="28" t="s">
        <v>202</v>
      </c>
    </row>
    <row r="8" spans="1:22">
      <c r="A8" s="29" t="s">
        <v>287</v>
      </c>
      <c r="B8" s="28" t="s">
        <v>281</v>
      </c>
      <c r="C8" s="26" t="s">
        <v>10</v>
      </c>
      <c r="D8" s="26" t="s">
        <v>15</v>
      </c>
      <c r="E8" s="28" t="s">
        <v>202</v>
      </c>
      <c r="F8">
        <v>12</v>
      </c>
      <c r="G8">
        <v>6</v>
      </c>
      <c r="H8" s="36">
        <f t="shared" si="0"/>
        <v>0.5</v>
      </c>
      <c r="R8" s="11" t="s">
        <v>220</v>
      </c>
      <c r="S8" s="12" t="s">
        <v>219</v>
      </c>
      <c r="T8" s="24" t="s">
        <v>10</v>
      </c>
      <c r="U8" s="24" t="s">
        <v>45</v>
      </c>
      <c r="V8" s="12" t="s">
        <v>202</v>
      </c>
    </row>
    <row r="9" spans="1:22">
      <c r="A9" s="29" t="s">
        <v>289</v>
      </c>
      <c r="B9" s="28" t="s">
        <v>283</v>
      </c>
      <c r="C9" s="26" t="s">
        <v>10</v>
      </c>
      <c r="D9" s="26" t="s">
        <v>166</v>
      </c>
      <c r="E9" s="28" t="s">
        <v>202</v>
      </c>
      <c r="F9">
        <v>12</v>
      </c>
      <c r="G9">
        <v>7</v>
      </c>
      <c r="H9" s="36">
        <f t="shared" si="0"/>
        <v>0.58333333333333337</v>
      </c>
      <c r="R9" s="29" t="s">
        <v>236</v>
      </c>
      <c r="S9" s="28" t="s">
        <v>234</v>
      </c>
      <c r="T9" s="26" t="s">
        <v>10</v>
      </c>
      <c r="U9" s="26" t="s">
        <v>242</v>
      </c>
      <c r="V9" s="28" t="s">
        <v>156</v>
      </c>
    </row>
    <row r="10" spans="1:22">
      <c r="A10" s="29" t="s">
        <v>370</v>
      </c>
      <c r="B10" s="28" t="s">
        <v>368</v>
      </c>
      <c r="C10" s="26" t="s">
        <v>10</v>
      </c>
      <c r="D10" s="26" t="s">
        <v>380</v>
      </c>
      <c r="E10" s="28" t="s">
        <v>202</v>
      </c>
      <c r="F10">
        <v>13</v>
      </c>
      <c r="G10">
        <v>9</v>
      </c>
      <c r="H10" s="36">
        <f>G10/F10</f>
        <v>0.69230769230769229</v>
      </c>
      <c r="R10" s="29" t="s">
        <v>252</v>
      </c>
      <c r="S10" s="28" t="s">
        <v>248</v>
      </c>
      <c r="T10" s="26" t="s">
        <v>10</v>
      </c>
      <c r="U10" s="26" t="s">
        <v>230</v>
      </c>
      <c r="V10" s="28" t="s">
        <v>202</v>
      </c>
    </row>
    <row r="11" spans="1:22">
      <c r="A11" s="29" t="s">
        <v>371</v>
      </c>
      <c r="B11" s="28" t="s">
        <v>369</v>
      </c>
      <c r="C11" s="26" t="s">
        <v>10</v>
      </c>
      <c r="D11" s="26" t="s">
        <v>384</v>
      </c>
      <c r="E11" s="28" t="s">
        <v>202</v>
      </c>
      <c r="F11">
        <v>14</v>
      </c>
      <c r="G11">
        <v>9</v>
      </c>
      <c r="H11" s="36">
        <f t="shared" si="0"/>
        <v>0.6428571428571429</v>
      </c>
      <c r="R11" s="29" t="s">
        <v>444</v>
      </c>
      <c r="S11" s="28" t="s">
        <v>249</v>
      </c>
      <c r="T11" s="26" t="s">
        <v>10</v>
      </c>
      <c r="U11" s="26" t="s">
        <v>188</v>
      </c>
      <c r="V11" s="28" t="s">
        <v>156</v>
      </c>
    </row>
    <row r="12" spans="1:22">
      <c r="A12" s="29" t="s">
        <v>409</v>
      </c>
      <c r="B12" s="28" t="s">
        <v>406</v>
      </c>
      <c r="C12" s="26" t="s">
        <v>10</v>
      </c>
      <c r="D12" s="26" t="s">
        <v>45</v>
      </c>
      <c r="E12" s="28" t="s">
        <v>202</v>
      </c>
      <c r="F12">
        <v>14</v>
      </c>
      <c r="G12">
        <v>5</v>
      </c>
      <c r="H12" s="36">
        <f t="shared" si="0"/>
        <v>0.35714285714285715</v>
      </c>
      <c r="R12" s="29" t="s">
        <v>253</v>
      </c>
      <c r="S12" s="28" t="s">
        <v>250</v>
      </c>
      <c r="T12" s="26" t="s">
        <v>10</v>
      </c>
      <c r="U12" s="26" t="s">
        <v>261</v>
      </c>
      <c r="V12" s="28" t="s">
        <v>156</v>
      </c>
    </row>
    <row r="13" spans="1:22">
      <c r="A13" s="29" t="s">
        <v>421</v>
      </c>
      <c r="B13" s="28" t="s">
        <v>417</v>
      </c>
      <c r="C13" s="26" t="s">
        <v>10</v>
      </c>
      <c r="D13" s="26" t="s">
        <v>15</v>
      </c>
      <c r="E13" s="28" t="s">
        <v>202</v>
      </c>
      <c r="F13">
        <v>14</v>
      </c>
      <c r="G13">
        <v>8</v>
      </c>
      <c r="H13" s="36">
        <f t="shared" si="0"/>
        <v>0.5714285714285714</v>
      </c>
      <c r="R13" s="29" t="s">
        <v>254</v>
      </c>
      <c r="S13" s="28" t="s">
        <v>251</v>
      </c>
      <c r="T13" s="26" t="s">
        <v>10</v>
      </c>
      <c r="U13" s="26" t="s">
        <v>54</v>
      </c>
      <c r="V13" s="28" t="s">
        <v>156</v>
      </c>
    </row>
    <row r="14" spans="1:22">
      <c r="A14" s="29" t="s">
        <v>422</v>
      </c>
      <c r="B14" s="28" t="s">
        <v>418</v>
      </c>
      <c r="C14" s="26" t="s">
        <v>10</v>
      </c>
      <c r="D14" s="26" t="s">
        <v>430</v>
      </c>
      <c r="E14" s="28" t="s">
        <v>202</v>
      </c>
      <c r="F14">
        <v>14</v>
      </c>
      <c r="G14">
        <v>12</v>
      </c>
      <c r="H14" s="36">
        <f t="shared" si="0"/>
        <v>0.8571428571428571</v>
      </c>
      <c r="R14" s="29" t="s">
        <v>284</v>
      </c>
      <c r="S14" s="28" t="s">
        <v>279</v>
      </c>
      <c r="T14" s="26" t="s">
        <v>10</v>
      </c>
      <c r="U14" s="26" t="s">
        <v>68</v>
      </c>
      <c r="V14" s="28" t="s">
        <v>91</v>
      </c>
    </row>
    <row r="15" spans="1:22">
      <c r="A15" s="29" t="s">
        <v>498</v>
      </c>
      <c r="B15" s="28" t="s">
        <v>492</v>
      </c>
      <c r="C15" s="26" t="s">
        <v>10</v>
      </c>
      <c r="D15" s="26" t="s">
        <v>76</v>
      </c>
      <c r="E15" s="28" t="s">
        <v>202</v>
      </c>
      <c r="F15">
        <v>14</v>
      </c>
      <c r="G15">
        <v>13</v>
      </c>
      <c r="H15" s="36">
        <f t="shared" si="0"/>
        <v>0.9285714285714286</v>
      </c>
      <c r="R15" s="29" t="s">
        <v>285</v>
      </c>
      <c r="S15" s="28" t="s">
        <v>443</v>
      </c>
      <c r="T15" s="26" t="s">
        <v>10</v>
      </c>
      <c r="U15" s="26" t="s">
        <v>170</v>
      </c>
      <c r="V15" s="28" t="s">
        <v>156</v>
      </c>
    </row>
    <row r="16" spans="1:22">
      <c r="A16" s="29" t="s">
        <v>504</v>
      </c>
      <c r="B16" s="28" t="s">
        <v>502</v>
      </c>
      <c r="C16" s="26" t="s">
        <v>506</v>
      </c>
      <c r="D16" s="26" t="s">
        <v>509</v>
      </c>
      <c r="E16" s="28" t="s">
        <v>202</v>
      </c>
      <c r="F16">
        <v>14</v>
      </c>
      <c r="G16">
        <v>13</v>
      </c>
      <c r="H16" s="36">
        <f t="shared" si="0"/>
        <v>0.9285714285714286</v>
      </c>
      <c r="R16" s="29" t="s">
        <v>286</v>
      </c>
      <c r="S16" s="28" t="s">
        <v>280</v>
      </c>
      <c r="T16" s="26" t="s">
        <v>10</v>
      </c>
      <c r="U16" s="26" t="s">
        <v>297</v>
      </c>
      <c r="V16" s="28" t="s">
        <v>202</v>
      </c>
    </row>
    <row r="17" spans="1:22">
      <c r="A17" s="29" t="s">
        <v>505</v>
      </c>
      <c r="B17" s="28" t="s">
        <v>503</v>
      </c>
      <c r="C17" s="26" t="s">
        <v>10</v>
      </c>
      <c r="D17" s="26" t="s">
        <v>508</v>
      </c>
      <c r="E17" s="28" t="s">
        <v>202</v>
      </c>
      <c r="F17">
        <v>14</v>
      </c>
      <c r="G17">
        <v>13</v>
      </c>
      <c r="H17" s="36">
        <f t="shared" si="0"/>
        <v>0.9285714285714286</v>
      </c>
      <c r="R17" s="29" t="s">
        <v>287</v>
      </c>
      <c r="S17" s="28" t="s">
        <v>281</v>
      </c>
      <c r="T17" s="26" t="s">
        <v>10</v>
      </c>
      <c r="U17" s="26" t="s">
        <v>15</v>
      </c>
      <c r="V17" s="28" t="s">
        <v>202</v>
      </c>
    </row>
    <row r="18" spans="1:22">
      <c r="A18" s="11" t="s">
        <v>524</v>
      </c>
      <c r="B18" s="12" t="s">
        <v>522</v>
      </c>
      <c r="C18" s="1" t="s">
        <v>10</v>
      </c>
      <c r="D18" s="1" t="s">
        <v>59</v>
      </c>
      <c r="E18" s="28" t="s">
        <v>202</v>
      </c>
      <c r="F18">
        <v>14</v>
      </c>
      <c r="G18">
        <v>12</v>
      </c>
      <c r="H18" s="36">
        <f t="shared" si="0"/>
        <v>0.8571428571428571</v>
      </c>
      <c r="R18" s="29" t="s">
        <v>288</v>
      </c>
      <c r="S18" s="28" t="s">
        <v>282</v>
      </c>
      <c r="T18" s="26" t="s">
        <v>10</v>
      </c>
      <c r="U18" s="26" t="s">
        <v>293</v>
      </c>
      <c r="V18" s="28" t="s">
        <v>156</v>
      </c>
    </row>
    <row r="19" spans="1:22">
      <c r="A19" s="11" t="s">
        <v>532</v>
      </c>
      <c r="B19" s="12" t="s">
        <v>526</v>
      </c>
      <c r="C19" s="1" t="s">
        <v>10</v>
      </c>
      <c r="D19" s="1" t="s">
        <v>530</v>
      </c>
      <c r="E19" s="28" t="s">
        <v>202</v>
      </c>
      <c r="F19">
        <v>14</v>
      </c>
      <c r="G19">
        <v>13</v>
      </c>
      <c r="H19" s="36">
        <f t="shared" si="0"/>
        <v>0.9285714285714286</v>
      </c>
      <c r="R19" s="29" t="s">
        <v>289</v>
      </c>
      <c r="S19" s="28" t="s">
        <v>283</v>
      </c>
      <c r="T19" s="26" t="s">
        <v>10</v>
      </c>
      <c r="U19" s="26" t="s">
        <v>166</v>
      </c>
      <c r="V19" s="28" t="s">
        <v>202</v>
      </c>
    </row>
    <row r="20" spans="1:22">
      <c r="A20" s="11" t="s">
        <v>533</v>
      </c>
      <c r="B20" s="12" t="s">
        <v>527</v>
      </c>
      <c r="C20" s="1" t="s">
        <v>529</v>
      </c>
      <c r="D20" s="1" t="s">
        <v>170</v>
      </c>
      <c r="E20" s="28" t="s">
        <v>202</v>
      </c>
      <c r="F20">
        <v>14</v>
      </c>
      <c r="G20">
        <v>4</v>
      </c>
      <c r="H20" s="36">
        <f t="shared" si="0"/>
        <v>0.2857142857142857</v>
      </c>
      <c r="R20" s="29" t="s">
        <v>370</v>
      </c>
      <c r="S20" s="28" t="s">
        <v>368</v>
      </c>
      <c r="T20" s="26" t="s">
        <v>10</v>
      </c>
      <c r="U20" s="26" t="s">
        <v>380</v>
      </c>
      <c r="V20" s="28" t="s">
        <v>202</v>
      </c>
    </row>
    <row r="21" spans="1:22">
      <c r="A21" s="11" t="s">
        <v>541</v>
      </c>
      <c r="B21" s="12" t="s">
        <v>540</v>
      </c>
      <c r="C21" s="1" t="s">
        <v>529</v>
      </c>
      <c r="D21" s="1" t="s">
        <v>166</v>
      </c>
      <c r="E21" s="28" t="s">
        <v>202</v>
      </c>
      <c r="F21">
        <v>14</v>
      </c>
      <c r="G21">
        <v>4</v>
      </c>
      <c r="H21" s="36">
        <f t="shared" si="0"/>
        <v>0.2857142857142857</v>
      </c>
      <c r="R21" s="29" t="s">
        <v>371</v>
      </c>
      <c r="S21" s="28" t="s">
        <v>369</v>
      </c>
      <c r="T21" s="26" t="s">
        <v>10</v>
      </c>
      <c r="U21" s="26" t="s">
        <v>384</v>
      </c>
      <c r="V21" s="28" t="s">
        <v>202</v>
      </c>
    </row>
    <row r="22" spans="1:22">
      <c r="A22" s="29" t="s">
        <v>557</v>
      </c>
      <c r="B22" s="28" t="s">
        <v>556</v>
      </c>
      <c r="C22" s="26" t="s">
        <v>558</v>
      </c>
      <c r="D22" s="26" t="s">
        <v>70</v>
      </c>
      <c r="E22" s="28" t="s">
        <v>202</v>
      </c>
      <c r="F22">
        <v>14</v>
      </c>
      <c r="G22">
        <v>9</v>
      </c>
      <c r="H22" s="36">
        <f t="shared" si="0"/>
        <v>0.6428571428571429</v>
      </c>
      <c r="R22" s="29" t="s">
        <v>409</v>
      </c>
      <c r="S22" s="28" t="s">
        <v>406</v>
      </c>
      <c r="T22" s="26" t="s">
        <v>10</v>
      </c>
      <c r="U22" s="26" t="s">
        <v>45</v>
      </c>
      <c r="V22" s="28" t="s">
        <v>202</v>
      </c>
    </row>
    <row r="23" spans="1:22">
      <c r="A23" s="11" t="s">
        <v>581</v>
      </c>
      <c r="B23" s="12" t="s">
        <v>578</v>
      </c>
      <c r="C23" s="1" t="s">
        <v>10</v>
      </c>
      <c r="D23" s="1" t="s">
        <v>166</v>
      </c>
      <c r="E23" s="12" t="s">
        <v>202</v>
      </c>
      <c r="F23">
        <v>14</v>
      </c>
      <c r="G23">
        <v>13</v>
      </c>
      <c r="H23" s="36">
        <f t="shared" si="0"/>
        <v>0.9285714285714286</v>
      </c>
      <c r="R23" s="29" t="s">
        <v>421</v>
      </c>
      <c r="S23" s="28" t="s">
        <v>417</v>
      </c>
      <c r="T23" s="26" t="s">
        <v>10</v>
      </c>
      <c r="U23" s="26" t="s">
        <v>15</v>
      </c>
      <c r="V23" s="28" t="s">
        <v>202</v>
      </c>
    </row>
    <row r="24" spans="1:22">
      <c r="A24" s="11" t="s">
        <v>594</v>
      </c>
      <c r="B24" s="12" t="s">
        <v>588</v>
      </c>
      <c r="C24" s="1" t="s">
        <v>10</v>
      </c>
      <c r="D24" s="1" t="s">
        <v>68</v>
      </c>
      <c r="E24" s="12" t="s">
        <v>202</v>
      </c>
      <c r="F24">
        <v>14</v>
      </c>
      <c r="G24">
        <v>13</v>
      </c>
      <c r="H24" s="36">
        <f t="shared" si="0"/>
        <v>0.9285714285714286</v>
      </c>
      <c r="R24" s="29" t="s">
        <v>422</v>
      </c>
      <c r="S24" s="28" t="s">
        <v>418</v>
      </c>
      <c r="T24" s="26" t="s">
        <v>10</v>
      </c>
      <c r="U24" s="26" t="s">
        <v>430</v>
      </c>
      <c r="V24" s="28" t="s">
        <v>202</v>
      </c>
    </row>
    <row r="25" spans="1:22">
      <c r="A25" s="11" t="s">
        <v>638</v>
      </c>
      <c r="B25" s="12" t="s">
        <v>634</v>
      </c>
      <c r="C25" s="1" t="s">
        <v>636</v>
      </c>
      <c r="D25" s="1" t="s">
        <v>640</v>
      </c>
      <c r="E25" s="12" t="s">
        <v>708</v>
      </c>
      <c r="F25">
        <v>14</v>
      </c>
      <c r="G25">
        <v>13</v>
      </c>
      <c r="H25" s="36">
        <f>G25/F25</f>
        <v>0.9285714285714286</v>
      </c>
      <c r="R25" s="29" t="s">
        <v>480</v>
      </c>
      <c r="S25" s="28" t="s">
        <v>476</v>
      </c>
      <c r="T25" s="26" t="s">
        <v>10</v>
      </c>
      <c r="U25" s="26" t="s">
        <v>15</v>
      </c>
      <c r="V25" s="28" t="s">
        <v>156</v>
      </c>
    </row>
    <row r="26" spans="1:22">
      <c r="A26" s="11" t="s">
        <v>652</v>
      </c>
      <c r="B26" s="12" t="s">
        <v>648</v>
      </c>
      <c r="C26" s="1" t="s">
        <v>79</v>
      </c>
      <c r="D26" s="1" t="s">
        <v>654</v>
      </c>
      <c r="E26" s="12" t="s">
        <v>202</v>
      </c>
      <c r="F26">
        <v>14</v>
      </c>
      <c r="G26">
        <v>5</v>
      </c>
      <c r="H26" s="36">
        <f t="shared" si="0"/>
        <v>0.35714285714285715</v>
      </c>
      <c r="R26" s="29" t="s">
        <v>498</v>
      </c>
      <c r="S26" s="28" t="s">
        <v>492</v>
      </c>
      <c r="T26" s="26" t="s">
        <v>10</v>
      </c>
      <c r="U26" s="26" t="s">
        <v>76</v>
      </c>
      <c r="V26" s="28" t="s">
        <v>202</v>
      </c>
    </row>
    <row r="27" spans="1:22">
      <c r="A27" s="11" t="s">
        <v>690</v>
      </c>
      <c r="B27" s="12" t="s">
        <v>687</v>
      </c>
      <c r="C27" s="1" t="s">
        <v>688</v>
      </c>
      <c r="D27" s="1" t="s">
        <v>689</v>
      </c>
      <c r="E27" s="12" t="s">
        <v>202</v>
      </c>
      <c r="F27">
        <v>14</v>
      </c>
      <c r="G27">
        <v>8</v>
      </c>
      <c r="H27" s="36">
        <f t="shared" si="0"/>
        <v>0.5714285714285714</v>
      </c>
      <c r="R27" s="29" t="s">
        <v>504</v>
      </c>
      <c r="S27" s="28" t="s">
        <v>502</v>
      </c>
      <c r="T27" s="26" t="s">
        <v>506</v>
      </c>
      <c r="U27" s="26" t="s">
        <v>509</v>
      </c>
      <c r="V27" s="28" t="s">
        <v>202</v>
      </c>
    </row>
    <row r="28" spans="1:22">
      <c r="A28" s="11" t="s">
        <v>695</v>
      </c>
      <c r="B28" s="12" t="s">
        <v>692</v>
      </c>
      <c r="C28" s="1" t="s">
        <v>693</v>
      </c>
      <c r="D28" s="1" t="s">
        <v>694</v>
      </c>
      <c r="E28" s="12" t="s">
        <v>202</v>
      </c>
      <c r="F28">
        <v>14</v>
      </c>
      <c r="G28">
        <v>8</v>
      </c>
      <c r="H28" s="36">
        <f t="shared" si="0"/>
        <v>0.5714285714285714</v>
      </c>
      <c r="R28" s="29" t="s">
        <v>505</v>
      </c>
      <c r="S28" s="28" t="s">
        <v>503</v>
      </c>
      <c r="T28" s="26" t="s">
        <v>10</v>
      </c>
      <c r="U28" s="26" t="s">
        <v>508</v>
      </c>
      <c r="V28" s="28" t="s">
        <v>202</v>
      </c>
    </row>
    <row r="29" spans="1:22">
      <c r="A29" s="2"/>
      <c r="B29" s="3"/>
      <c r="E29" s="3"/>
      <c r="R29" s="11" t="s">
        <v>524</v>
      </c>
      <c r="S29" s="12" t="s">
        <v>522</v>
      </c>
      <c r="T29" s="1" t="s">
        <v>10</v>
      </c>
      <c r="U29" s="1" t="s">
        <v>59</v>
      </c>
      <c r="V29" s="28" t="s">
        <v>202</v>
      </c>
    </row>
    <row r="30" spans="1:22">
      <c r="A30" s="2"/>
      <c r="B30" s="3"/>
      <c r="E30" s="3"/>
      <c r="R30" s="11" t="s">
        <v>532</v>
      </c>
      <c r="S30" s="12" t="s">
        <v>526</v>
      </c>
      <c r="T30" s="1" t="s">
        <v>10</v>
      </c>
      <c r="U30" s="1" t="s">
        <v>530</v>
      </c>
      <c r="V30" s="28" t="s">
        <v>202</v>
      </c>
    </row>
    <row r="31" spans="1:22">
      <c r="A31" s="2"/>
      <c r="B31" s="3"/>
      <c r="E31" s="3"/>
      <c r="R31" s="11" t="s">
        <v>533</v>
      </c>
      <c r="S31" s="12" t="s">
        <v>527</v>
      </c>
      <c r="T31" s="1" t="s">
        <v>529</v>
      </c>
      <c r="U31" s="1" t="s">
        <v>170</v>
      </c>
      <c r="V31" s="28" t="s">
        <v>202</v>
      </c>
    </row>
    <row r="32" spans="1:22">
      <c r="A32" s="2"/>
      <c r="B32" s="3"/>
      <c r="E32" s="3"/>
      <c r="R32" s="11" t="s">
        <v>541</v>
      </c>
      <c r="S32" s="12" t="s">
        <v>540</v>
      </c>
      <c r="T32" s="1" t="s">
        <v>529</v>
      </c>
      <c r="U32" s="1" t="s">
        <v>166</v>
      </c>
      <c r="V32" s="28" t="s">
        <v>202</v>
      </c>
    </row>
    <row r="33" spans="1:22">
      <c r="A33" s="2"/>
      <c r="B33" s="3"/>
      <c r="E33" s="3"/>
      <c r="R33" s="29" t="s">
        <v>557</v>
      </c>
      <c r="S33" s="28" t="s">
        <v>556</v>
      </c>
      <c r="T33" s="26" t="s">
        <v>558</v>
      </c>
      <c r="U33" s="26" t="s">
        <v>70</v>
      </c>
      <c r="V33" s="28" t="s">
        <v>202</v>
      </c>
    </row>
    <row r="34" spans="1:22">
      <c r="A34" s="2"/>
      <c r="B34" s="3"/>
      <c r="E34" s="3"/>
      <c r="R34" s="11" t="s">
        <v>581</v>
      </c>
      <c r="S34" s="12" t="s">
        <v>578</v>
      </c>
      <c r="T34" s="1" t="s">
        <v>10</v>
      </c>
      <c r="U34" s="1" t="s">
        <v>166</v>
      </c>
      <c r="V34" s="12" t="s">
        <v>202</v>
      </c>
    </row>
    <row r="35" spans="1:22">
      <c r="A35" s="2"/>
      <c r="B35" s="3"/>
      <c r="E35" s="3"/>
      <c r="R35" s="11" t="s">
        <v>594</v>
      </c>
      <c r="S35" s="12" t="s">
        <v>588</v>
      </c>
      <c r="T35" s="1" t="s">
        <v>10</v>
      </c>
      <c r="U35" s="1" t="s">
        <v>68</v>
      </c>
      <c r="V35" s="12" t="s">
        <v>202</v>
      </c>
    </row>
    <row r="36" spans="1:22">
      <c r="R36" s="11" t="s">
        <v>630</v>
      </c>
      <c r="S36" s="12" t="s">
        <v>628</v>
      </c>
      <c r="T36" s="1" t="s">
        <v>10</v>
      </c>
      <c r="U36" s="1" t="s">
        <v>629</v>
      </c>
      <c r="V36" s="12" t="s">
        <v>91</v>
      </c>
    </row>
    <row r="37" spans="1:22">
      <c r="R37" s="11" t="s">
        <v>638</v>
      </c>
      <c r="S37" s="12" t="s">
        <v>634</v>
      </c>
      <c r="T37" s="1" t="s">
        <v>636</v>
      </c>
      <c r="U37" s="1" t="s">
        <v>640</v>
      </c>
      <c r="V37" s="12" t="s">
        <v>708</v>
      </c>
    </row>
    <row r="38" spans="1:22">
      <c r="R38" s="11" t="s">
        <v>652</v>
      </c>
      <c r="S38" s="12" t="s">
        <v>648</v>
      </c>
      <c r="T38" s="1" t="s">
        <v>79</v>
      </c>
      <c r="U38" s="1" t="s">
        <v>654</v>
      </c>
      <c r="V38" s="12" t="s">
        <v>202</v>
      </c>
    </row>
    <row r="39" spans="1:22">
      <c r="R39" s="11" t="s">
        <v>690</v>
      </c>
      <c r="S39" s="12" t="s">
        <v>687</v>
      </c>
      <c r="T39" s="1" t="s">
        <v>688</v>
      </c>
      <c r="U39" s="1" t="s">
        <v>689</v>
      </c>
      <c r="V39" s="12" t="s">
        <v>202</v>
      </c>
    </row>
    <row r="40" spans="1:22">
      <c r="R40" s="11" t="s">
        <v>695</v>
      </c>
      <c r="S40" s="12" t="s">
        <v>692</v>
      </c>
      <c r="T40" s="1" t="s">
        <v>693</v>
      </c>
      <c r="U40" s="1" t="s">
        <v>694</v>
      </c>
      <c r="V40" s="12" t="s">
        <v>202</v>
      </c>
    </row>
    <row r="41" spans="1:22">
      <c r="R41" s="2" t="s">
        <v>718</v>
      </c>
      <c r="S41" s="3" t="s">
        <v>715</v>
      </c>
      <c r="T41" t="s">
        <v>79</v>
      </c>
      <c r="U41" t="s">
        <v>15</v>
      </c>
      <c r="V41" s="3" t="s">
        <v>525</v>
      </c>
    </row>
    <row r="42" spans="1:22">
      <c r="R42" s="2" t="s">
        <v>738</v>
      </c>
      <c r="S42" s="3" t="s">
        <v>735</v>
      </c>
      <c r="T42" t="s">
        <v>79</v>
      </c>
      <c r="U42" t="s">
        <v>737</v>
      </c>
      <c r="V42" s="3" t="s">
        <v>736</v>
      </c>
    </row>
    <row r="43" spans="1:22">
      <c r="R43" s="2" t="s">
        <v>742</v>
      </c>
      <c r="S43" s="3" t="s">
        <v>740</v>
      </c>
      <c r="T43" t="s">
        <v>79</v>
      </c>
      <c r="U43" t="s">
        <v>741</v>
      </c>
      <c r="V43" s="3" t="s">
        <v>736</v>
      </c>
    </row>
    <row r="44" spans="1:22">
      <c r="R44" s="2" t="s">
        <v>749</v>
      </c>
      <c r="S44" s="3" t="s">
        <v>745</v>
      </c>
      <c r="T44" t="s">
        <v>747</v>
      </c>
      <c r="U44" t="s">
        <v>748</v>
      </c>
      <c r="V44" s="3" t="s">
        <v>746</v>
      </c>
    </row>
    <row r="45" spans="1:22">
      <c r="R45" s="2" t="s">
        <v>763</v>
      </c>
      <c r="S45" s="3" t="s">
        <v>759</v>
      </c>
      <c r="T45" t="s">
        <v>760</v>
      </c>
      <c r="U45" t="s">
        <v>761</v>
      </c>
      <c r="V45" s="3" t="s">
        <v>762</v>
      </c>
    </row>
    <row r="46" spans="1:22">
      <c r="R46" s="2" t="s">
        <v>780</v>
      </c>
      <c r="S46" s="3" t="s">
        <v>769</v>
      </c>
      <c r="T46" t="s">
        <v>771</v>
      </c>
      <c r="U46" t="s">
        <v>774</v>
      </c>
      <c r="V46" s="3" t="s">
        <v>773</v>
      </c>
    </row>
    <row r="47" spans="1:22">
      <c r="R47" s="2" t="s">
        <v>777</v>
      </c>
      <c r="S47" s="3" t="s">
        <v>770</v>
      </c>
      <c r="T47" t="s">
        <v>760</v>
      </c>
      <c r="U47" t="s">
        <v>775</v>
      </c>
      <c r="V47" s="3" t="s">
        <v>772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44" sqref="F44"/>
    </sheetView>
  </sheetViews>
  <sheetFormatPr defaultRowHeight="13.5"/>
  <cols>
    <col min="3" max="3" width="9" style="33"/>
    <col min="4" max="4" width="13.5" customWidth="1"/>
    <col min="5" max="5" width="15.75" customWidth="1"/>
  </cols>
  <sheetData>
    <row r="1" spans="1:5">
      <c r="A1" s="2" t="s">
        <v>0</v>
      </c>
      <c r="B1" s="3" t="s">
        <v>1</v>
      </c>
      <c r="C1" s="33" t="s">
        <v>521</v>
      </c>
    </row>
    <row r="2" spans="1:5">
      <c r="A2" s="29" t="s">
        <v>4</v>
      </c>
      <c r="B2" s="34" t="s">
        <v>5</v>
      </c>
      <c r="C2" s="33">
        <v>400</v>
      </c>
    </row>
    <row r="3" spans="1:5">
      <c r="A3" s="11" t="s">
        <v>17</v>
      </c>
      <c r="B3" s="34" t="s">
        <v>18</v>
      </c>
      <c r="C3" s="33">
        <v>317</v>
      </c>
    </row>
    <row r="4" spans="1:5">
      <c r="A4" s="11" t="s">
        <v>19</v>
      </c>
      <c r="B4" s="34" t="s">
        <v>20</v>
      </c>
      <c r="C4" s="33">
        <v>261</v>
      </c>
    </row>
    <row r="5" spans="1:5">
      <c r="A5" s="29" t="s">
        <v>164</v>
      </c>
      <c r="B5" s="34" t="s">
        <v>160</v>
      </c>
      <c r="C5" s="33">
        <v>253</v>
      </c>
    </row>
    <row r="6" spans="1:5">
      <c r="A6" s="11" t="s">
        <v>474</v>
      </c>
      <c r="B6" s="34" t="s">
        <v>161</v>
      </c>
      <c r="C6" s="33">
        <v>392</v>
      </c>
    </row>
    <row r="7" spans="1:5">
      <c r="A7" s="29" t="s">
        <v>221</v>
      </c>
      <c r="B7" s="34" t="s">
        <v>217</v>
      </c>
      <c r="C7" s="33">
        <v>437</v>
      </c>
      <c r="E7">
        <v>0</v>
      </c>
    </row>
    <row r="8" spans="1:5">
      <c r="A8" s="2" t="s">
        <v>222</v>
      </c>
      <c r="B8" s="14" t="s">
        <v>218</v>
      </c>
      <c r="C8" s="33">
        <v>271</v>
      </c>
      <c r="D8" t="s">
        <v>473</v>
      </c>
      <c r="E8">
        <v>0</v>
      </c>
    </row>
    <row r="9" spans="1:5">
      <c r="A9" s="29" t="s">
        <v>330</v>
      </c>
      <c r="B9" s="34" t="s">
        <v>327</v>
      </c>
      <c r="C9" s="33">
        <v>348</v>
      </c>
      <c r="E9">
        <v>0</v>
      </c>
    </row>
    <row r="10" spans="1:5">
      <c r="A10" s="2" t="s">
        <v>332</v>
      </c>
      <c r="B10" s="14" t="s">
        <v>328</v>
      </c>
      <c r="C10" s="33">
        <v>129</v>
      </c>
      <c r="D10" t="s">
        <v>551</v>
      </c>
      <c r="E10">
        <v>0</v>
      </c>
    </row>
    <row r="11" spans="1:5">
      <c r="A11" s="11" t="s">
        <v>343</v>
      </c>
      <c r="B11" s="34" t="s">
        <v>342</v>
      </c>
      <c r="C11" s="33">
        <v>286</v>
      </c>
      <c r="E11">
        <v>0</v>
      </c>
    </row>
    <row r="13" spans="1:5" ht="14.25">
      <c r="C13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30" sqref="E30"/>
    </sheetView>
  </sheetViews>
  <sheetFormatPr defaultRowHeight="13.5"/>
  <cols>
    <col min="1" max="1" width="20.125" style="33" customWidth="1"/>
    <col min="2" max="2" width="56.75" customWidth="1"/>
    <col min="3" max="3" width="22.25" customWidth="1"/>
    <col min="4" max="4" width="16" customWidth="1"/>
    <col min="5" max="5" width="72.5" customWidth="1"/>
    <col min="7" max="7" width="9" style="31"/>
    <col min="8" max="8" width="11.25" customWidth="1"/>
    <col min="9" max="9" width="12.625" customWidth="1"/>
  </cols>
  <sheetData>
    <row r="1" spans="1:12">
      <c r="A1" s="32" t="s">
        <v>29</v>
      </c>
      <c r="B1" s="6" t="s">
        <v>30</v>
      </c>
      <c r="C1" s="6" t="s">
        <v>31</v>
      </c>
      <c r="D1" s="6" t="s">
        <v>32</v>
      </c>
      <c r="E1" s="6" t="s">
        <v>310</v>
      </c>
      <c r="F1" s="6" t="s">
        <v>309</v>
      </c>
      <c r="G1" s="30" t="s">
        <v>306</v>
      </c>
      <c r="H1" s="6" t="s">
        <v>189</v>
      </c>
      <c r="I1" s="6" t="s">
        <v>190</v>
      </c>
      <c r="J1" s="6" t="s">
        <v>1035</v>
      </c>
      <c r="L1" s="6" t="s">
        <v>360</v>
      </c>
    </row>
    <row r="2" spans="1:12">
      <c r="A2" s="32" t="s">
        <v>33</v>
      </c>
      <c r="B2" s="7" t="s">
        <v>34</v>
      </c>
      <c r="C2" s="8">
        <v>15801335073</v>
      </c>
      <c r="D2" t="s">
        <v>35</v>
      </c>
      <c r="H2" s="13" t="s">
        <v>191</v>
      </c>
      <c r="I2" s="38"/>
      <c r="J2" t="s">
        <v>1036</v>
      </c>
    </row>
    <row r="3" spans="1:12">
      <c r="A3" s="32" t="s">
        <v>36</v>
      </c>
      <c r="B3" s="7" t="s">
        <v>37</v>
      </c>
      <c r="C3" s="8">
        <v>18146513049</v>
      </c>
      <c r="D3" s="7" t="s">
        <v>38</v>
      </c>
      <c r="E3" t="s">
        <v>304</v>
      </c>
      <c r="H3" s="26" t="s">
        <v>192</v>
      </c>
      <c r="I3" s="38" t="s">
        <v>1059</v>
      </c>
      <c r="J3" t="s">
        <v>1040</v>
      </c>
    </row>
    <row r="4" spans="1:12">
      <c r="A4" s="32" t="s">
        <v>373</v>
      </c>
      <c r="B4" s="7" t="s">
        <v>277</v>
      </c>
      <c r="C4" s="8">
        <v>18146513049</v>
      </c>
      <c r="D4" s="7" t="s">
        <v>38</v>
      </c>
      <c r="G4" s="31">
        <v>1</v>
      </c>
      <c r="H4" s="26" t="s">
        <v>197</v>
      </c>
      <c r="I4" s="39" t="s">
        <v>198</v>
      </c>
      <c r="J4" t="s">
        <v>1036</v>
      </c>
    </row>
    <row r="5" spans="1:12">
      <c r="A5" s="32" t="s">
        <v>39</v>
      </c>
      <c r="B5" s="7" t="s">
        <v>40</v>
      </c>
      <c r="C5" s="8" t="s">
        <v>41</v>
      </c>
      <c r="D5" t="s">
        <v>42</v>
      </c>
      <c r="E5" t="s">
        <v>326</v>
      </c>
      <c r="G5" s="31">
        <v>2</v>
      </c>
      <c r="H5" s="26" t="s">
        <v>319</v>
      </c>
      <c r="I5" s="39" t="s">
        <v>321</v>
      </c>
      <c r="J5" t="s">
        <v>1037</v>
      </c>
    </row>
    <row r="6" spans="1:12">
      <c r="A6" s="32" t="s">
        <v>43</v>
      </c>
      <c r="B6" s="7" t="s">
        <v>44</v>
      </c>
      <c r="C6" s="8">
        <v>15801335073</v>
      </c>
      <c r="D6" t="s">
        <v>35</v>
      </c>
      <c r="H6" s="26" t="s">
        <v>320</v>
      </c>
      <c r="I6" s="39" t="s">
        <v>321</v>
      </c>
      <c r="J6" t="s">
        <v>1037</v>
      </c>
    </row>
    <row r="7" spans="1:12">
      <c r="A7" s="32" t="s">
        <v>45</v>
      </c>
      <c r="B7" s="7" t="s">
        <v>46</v>
      </c>
      <c r="C7" s="8" t="s">
        <v>41</v>
      </c>
      <c r="D7" t="s">
        <v>35</v>
      </c>
      <c r="H7" s="26" t="s">
        <v>312</v>
      </c>
      <c r="I7" s="38" t="s">
        <v>321</v>
      </c>
      <c r="J7" t="s">
        <v>1036</v>
      </c>
    </row>
    <row r="8" spans="1:12" ht="12.75" customHeight="1">
      <c r="A8" s="32" t="s">
        <v>245</v>
      </c>
      <c r="B8" s="7" t="s">
        <v>246</v>
      </c>
      <c r="C8" s="8">
        <v>15801335073</v>
      </c>
      <c r="D8" t="s">
        <v>256</v>
      </c>
      <c r="G8" s="31">
        <v>1</v>
      </c>
      <c r="H8" s="26" t="s">
        <v>313</v>
      </c>
      <c r="I8" s="39" t="s">
        <v>321</v>
      </c>
      <c r="J8" t="s">
        <v>1036</v>
      </c>
    </row>
    <row r="9" spans="1:12">
      <c r="A9" s="32" t="s">
        <v>47</v>
      </c>
      <c r="B9" s="7" t="s">
        <v>48</v>
      </c>
      <c r="C9" s="8">
        <v>15801335073</v>
      </c>
      <c r="D9" t="s">
        <v>35</v>
      </c>
      <c r="H9" s="26" t="s">
        <v>314</v>
      </c>
      <c r="I9" s="39" t="s">
        <v>321</v>
      </c>
      <c r="J9" t="s">
        <v>1036</v>
      </c>
    </row>
    <row r="10" spans="1:12">
      <c r="A10" s="32" t="s">
        <v>385</v>
      </c>
      <c r="B10" s="7" t="s">
        <v>410</v>
      </c>
      <c r="C10" s="8"/>
      <c r="D10" t="s">
        <v>386</v>
      </c>
      <c r="E10" t="s">
        <v>391</v>
      </c>
      <c r="G10" s="31">
        <v>1</v>
      </c>
      <c r="H10" s="26" t="s">
        <v>315</v>
      </c>
      <c r="I10" s="39" t="s">
        <v>321</v>
      </c>
      <c r="J10" t="s">
        <v>1036</v>
      </c>
    </row>
    <row r="11" spans="1:12">
      <c r="A11" s="32" t="s">
        <v>49</v>
      </c>
      <c r="B11" s="7" t="s">
        <v>50</v>
      </c>
      <c r="C11" s="8">
        <v>15801335073</v>
      </c>
      <c r="D11" t="s">
        <v>35</v>
      </c>
      <c r="H11" s="26" t="s">
        <v>316</v>
      </c>
      <c r="I11" s="39" t="s">
        <v>321</v>
      </c>
      <c r="J11" t="s">
        <v>1036</v>
      </c>
    </row>
    <row r="12" spans="1:12">
      <c r="A12" s="32" t="s">
        <v>51</v>
      </c>
      <c r="B12" t="s">
        <v>52</v>
      </c>
      <c r="C12" s="8" t="s">
        <v>53</v>
      </c>
      <c r="D12" t="s">
        <v>42</v>
      </c>
      <c r="E12" t="s">
        <v>361</v>
      </c>
      <c r="G12" s="31">
        <v>3</v>
      </c>
      <c r="H12" s="26" t="s">
        <v>317</v>
      </c>
      <c r="I12" s="39" t="s">
        <v>321</v>
      </c>
      <c r="J12" t="s">
        <v>1036</v>
      </c>
    </row>
    <row r="13" spans="1:12">
      <c r="A13" s="32" t="s">
        <v>54</v>
      </c>
      <c r="B13" t="s">
        <v>1735</v>
      </c>
      <c r="C13" s="8" t="s">
        <v>55</v>
      </c>
      <c r="D13" t="s">
        <v>42</v>
      </c>
      <c r="E13" t="s">
        <v>299</v>
      </c>
      <c r="F13" t="s">
        <v>311</v>
      </c>
      <c r="H13" s="26" t="s">
        <v>318</v>
      </c>
      <c r="I13" s="39" t="s">
        <v>321</v>
      </c>
      <c r="J13" t="s">
        <v>1036</v>
      </c>
    </row>
    <row r="14" spans="1:12">
      <c r="A14" s="32" t="s">
        <v>56</v>
      </c>
      <c r="B14" s="7" t="s">
        <v>57</v>
      </c>
      <c r="C14" s="8">
        <v>18146513049</v>
      </c>
      <c r="D14" s="7" t="s">
        <v>58</v>
      </c>
      <c r="H14" s="26" t="s">
        <v>992</v>
      </c>
      <c r="I14" s="38" t="s">
        <v>358</v>
      </c>
      <c r="J14" t="s">
        <v>1040</v>
      </c>
    </row>
    <row r="15" spans="1:12">
      <c r="A15" s="32" t="s">
        <v>388</v>
      </c>
      <c r="B15" t="s">
        <v>387</v>
      </c>
      <c r="C15" s="8"/>
      <c r="D15" s="7" t="s">
        <v>389</v>
      </c>
      <c r="E15" t="s">
        <v>391</v>
      </c>
      <c r="G15" s="31">
        <v>1</v>
      </c>
      <c r="H15" s="26" t="s">
        <v>357</v>
      </c>
      <c r="I15" s="38" t="s">
        <v>359</v>
      </c>
      <c r="J15" t="s">
        <v>1040</v>
      </c>
    </row>
    <row r="16" spans="1:12">
      <c r="A16" s="32" t="s">
        <v>59</v>
      </c>
      <c r="B16" s="7" t="s">
        <v>60</v>
      </c>
      <c r="C16" s="8" t="s">
        <v>53</v>
      </c>
      <c r="D16" t="s">
        <v>1042</v>
      </c>
      <c r="G16" s="31">
        <v>10</v>
      </c>
      <c r="H16" s="26" t="s">
        <v>464</v>
      </c>
      <c r="I16" s="38" t="s">
        <v>465</v>
      </c>
      <c r="J16" t="s">
        <v>1040</v>
      </c>
    </row>
    <row r="17" spans="1:10">
      <c r="A17" s="32" t="s">
        <v>61</v>
      </c>
      <c r="B17" s="7" t="s">
        <v>62</v>
      </c>
      <c r="C17" s="8" t="s">
        <v>63</v>
      </c>
      <c r="D17" s="7" t="s">
        <v>64</v>
      </c>
      <c r="H17" s="26" t="s">
        <v>847</v>
      </c>
      <c r="I17" t="s">
        <v>849</v>
      </c>
      <c r="J17" t="s">
        <v>1039</v>
      </c>
    </row>
    <row r="18" spans="1:10">
      <c r="A18" s="32" t="s">
        <v>65</v>
      </c>
      <c r="B18" s="7" t="s">
        <v>66</v>
      </c>
      <c r="C18" s="8">
        <v>15801335073</v>
      </c>
      <c r="D18" s="7" t="s">
        <v>67</v>
      </c>
      <c r="H18" s="26" t="s">
        <v>848</v>
      </c>
      <c r="I18" s="38" t="s">
        <v>849</v>
      </c>
      <c r="J18" t="s">
        <v>1038</v>
      </c>
    </row>
    <row r="19" spans="1:10">
      <c r="A19" s="32" t="s">
        <v>68</v>
      </c>
      <c r="B19" s="7" t="s">
        <v>69</v>
      </c>
      <c r="C19" s="8" t="s">
        <v>53</v>
      </c>
      <c r="D19" s="7" t="s">
        <v>75</v>
      </c>
      <c r="G19" s="31">
        <v>9</v>
      </c>
      <c r="H19" s="26" t="s">
        <v>963</v>
      </c>
      <c r="I19" s="38" t="s">
        <v>964</v>
      </c>
      <c r="J19" t="s">
        <v>1040</v>
      </c>
    </row>
    <row r="20" spans="1:10">
      <c r="A20" s="32" t="s">
        <v>70</v>
      </c>
      <c r="B20" s="7" t="s">
        <v>71</v>
      </c>
      <c r="C20" s="8" t="s">
        <v>41</v>
      </c>
      <c r="D20">
        <v>913302</v>
      </c>
      <c r="E20" t="s">
        <v>305</v>
      </c>
      <c r="G20" s="31">
        <v>8</v>
      </c>
      <c r="H20" s="26" t="s">
        <v>961</v>
      </c>
      <c r="I20" s="38" t="s">
        <v>962</v>
      </c>
      <c r="J20" t="s">
        <v>1041</v>
      </c>
    </row>
    <row r="21" spans="1:10">
      <c r="A21" s="32" t="s">
        <v>1525</v>
      </c>
      <c r="B21" s="7" t="s">
        <v>1590</v>
      </c>
      <c r="C21" s="8">
        <v>15801335073</v>
      </c>
      <c r="D21" s="7" t="s">
        <v>67</v>
      </c>
      <c r="E21" t="s">
        <v>1588</v>
      </c>
      <c r="G21" s="31">
        <v>1</v>
      </c>
      <c r="H21" s="26" t="s">
        <v>986</v>
      </c>
      <c r="I21" s="39" t="s">
        <v>962</v>
      </c>
      <c r="J21" t="s">
        <v>1505</v>
      </c>
    </row>
    <row r="22" spans="1:10">
      <c r="A22" s="32" t="s">
        <v>73</v>
      </c>
      <c r="B22" t="s">
        <v>74</v>
      </c>
      <c r="C22" s="8">
        <v>18800113606</v>
      </c>
      <c r="D22" s="7" t="s">
        <v>75</v>
      </c>
      <c r="E22" t="s">
        <v>1536</v>
      </c>
      <c r="G22" s="31">
        <v>7</v>
      </c>
      <c r="H22" s="26" t="s">
        <v>993</v>
      </c>
      <c r="I22" s="41" t="s">
        <v>994</v>
      </c>
      <c r="J22" t="s">
        <v>1041</v>
      </c>
    </row>
    <row r="23" spans="1:10">
      <c r="A23" s="32" t="s">
        <v>76</v>
      </c>
      <c r="B23" s="7" t="s">
        <v>495</v>
      </c>
      <c r="C23" s="8" t="s">
        <v>496</v>
      </c>
      <c r="D23" s="7" t="s">
        <v>84</v>
      </c>
      <c r="G23" s="31">
        <v>6</v>
      </c>
      <c r="H23" s="13" t="s">
        <v>1011</v>
      </c>
      <c r="I23" s="40" t="s">
        <v>994</v>
      </c>
      <c r="J23" t="s">
        <v>1036</v>
      </c>
    </row>
    <row r="24" spans="1:10">
      <c r="A24" s="32" t="s">
        <v>80</v>
      </c>
      <c r="B24" t="s">
        <v>82</v>
      </c>
      <c r="C24" s="8">
        <v>18146513049</v>
      </c>
      <c r="D24" s="7" t="s">
        <v>83</v>
      </c>
      <c r="E24" t="s">
        <v>2438</v>
      </c>
      <c r="G24" s="31">
        <v>1</v>
      </c>
      <c r="H24" s="26" t="s">
        <v>1012</v>
      </c>
      <c r="I24" s="40" t="s">
        <v>994</v>
      </c>
      <c r="J24" t="s">
        <v>1040</v>
      </c>
    </row>
    <row r="25" spans="1:10">
      <c r="A25" s="32" t="s">
        <v>166</v>
      </c>
      <c r="B25" s="7" t="s">
        <v>171</v>
      </c>
      <c r="C25" s="8">
        <v>15801335073</v>
      </c>
      <c r="D25" s="7" t="s">
        <v>84</v>
      </c>
      <c r="G25" s="31">
        <v>5</v>
      </c>
      <c r="H25" s="26" t="s">
        <v>1028</v>
      </c>
      <c r="I25" s="40" t="s">
        <v>1029</v>
      </c>
      <c r="J25" t="s">
        <v>1037</v>
      </c>
    </row>
    <row r="26" spans="1:10">
      <c r="A26" s="32" t="s">
        <v>209</v>
      </c>
      <c r="B26" t="s">
        <v>212</v>
      </c>
      <c r="C26" t="s">
        <v>213</v>
      </c>
      <c r="D26" s="7" t="s">
        <v>214</v>
      </c>
      <c r="G26" s="31">
        <v>4</v>
      </c>
      <c r="H26" s="26" t="s">
        <v>1033</v>
      </c>
      <c r="I26" s="41" t="s">
        <v>1034</v>
      </c>
      <c r="J26" t="s">
        <v>1037</v>
      </c>
    </row>
    <row r="27" spans="1:10">
      <c r="A27" s="32" t="s">
        <v>302</v>
      </c>
      <c r="B27" t="s">
        <v>232</v>
      </c>
      <c r="C27" s="8">
        <v>18800113606</v>
      </c>
      <c r="D27" s="7" t="s">
        <v>84</v>
      </c>
      <c r="E27" t="s">
        <v>1205</v>
      </c>
      <c r="G27" s="31">
        <v>1</v>
      </c>
      <c r="H27" s="26" t="s">
        <v>1179</v>
      </c>
      <c r="I27" s="45" t="s">
        <v>1180</v>
      </c>
      <c r="J27" t="s">
        <v>1181</v>
      </c>
    </row>
    <row r="28" spans="1:10">
      <c r="A28" s="32" t="s">
        <v>303</v>
      </c>
      <c r="B28" t="s">
        <v>301</v>
      </c>
      <c r="C28" s="8">
        <v>18252031706</v>
      </c>
      <c r="D28" t="s">
        <v>329</v>
      </c>
      <c r="E28" t="s">
        <v>322</v>
      </c>
      <c r="G28" s="31">
        <v>1.1000000000000001</v>
      </c>
      <c r="H28" s="26" t="s">
        <v>1194</v>
      </c>
      <c r="I28" s="41" t="s">
        <v>1185</v>
      </c>
      <c r="J28" s="31" t="s">
        <v>1402</v>
      </c>
    </row>
    <row r="29" spans="1:10">
      <c r="A29" s="32" t="s">
        <v>393</v>
      </c>
      <c r="B29" t="s">
        <v>307</v>
      </c>
      <c r="C29" s="8">
        <v>18146513049</v>
      </c>
      <c r="D29" t="s">
        <v>308</v>
      </c>
      <c r="G29" s="31">
        <v>1</v>
      </c>
      <c r="H29" s="26" t="s">
        <v>1195</v>
      </c>
      <c r="I29" s="41" t="s">
        <v>1196</v>
      </c>
      <c r="J29" s="31" t="s">
        <v>1402</v>
      </c>
    </row>
    <row r="30" spans="1:10">
      <c r="A30" s="32" t="s">
        <v>394</v>
      </c>
      <c r="B30" t="s">
        <v>325</v>
      </c>
      <c r="C30">
        <v>18252031706</v>
      </c>
      <c r="D30" t="s">
        <v>308</v>
      </c>
      <c r="E30" t="s">
        <v>324</v>
      </c>
      <c r="G30" s="31">
        <v>1.1000000000000001</v>
      </c>
      <c r="H30" s="26" t="s">
        <v>1461</v>
      </c>
      <c r="I30" s="41" t="s">
        <v>1458</v>
      </c>
      <c r="J30" s="31" t="s">
        <v>1188</v>
      </c>
    </row>
    <row r="31" spans="1:10">
      <c r="A31" s="32" t="s">
        <v>392</v>
      </c>
      <c r="B31" s="7" t="s">
        <v>323</v>
      </c>
      <c r="C31" s="8">
        <v>18252031706</v>
      </c>
      <c r="D31" t="s">
        <v>308</v>
      </c>
      <c r="E31" t="s">
        <v>1082</v>
      </c>
      <c r="G31" s="31">
        <v>1</v>
      </c>
      <c r="H31" s="26" t="s">
        <v>1186</v>
      </c>
      <c r="I31" s="41" t="s">
        <v>1458</v>
      </c>
      <c r="J31" t="s">
        <v>1187</v>
      </c>
    </row>
    <row r="32" spans="1:10">
      <c r="A32" s="32" t="s">
        <v>338</v>
      </c>
      <c r="B32" t="s">
        <v>339</v>
      </c>
      <c r="C32" s="8">
        <v>15801335073</v>
      </c>
      <c r="D32" s="7" t="s">
        <v>340</v>
      </c>
      <c r="E32" t="s">
        <v>341</v>
      </c>
      <c r="G32" s="31">
        <v>1</v>
      </c>
      <c r="H32" s="26" t="s">
        <v>1459</v>
      </c>
      <c r="I32" s="39" t="s">
        <v>1460</v>
      </c>
      <c r="J32" t="s">
        <v>1491</v>
      </c>
    </row>
    <row r="33" spans="1:10">
      <c r="A33" s="32" t="s">
        <v>375</v>
      </c>
      <c r="B33" t="s">
        <v>390</v>
      </c>
      <c r="C33" s="8">
        <v>18146513049</v>
      </c>
      <c r="D33" t="s">
        <v>395</v>
      </c>
      <c r="G33" s="31">
        <v>1</v>
      </c>
      <c r="H33" s="26" t="s">
        <v>1462</v>
      </c>
      <c r="I33" s="55" t="s">
        <v>1710</v>
      </c>
      <c r="J33" s="31" t="s">
        <v>1725</v>
      </c>
    </row>
    <row r="34" spans="1:10">
      <c r="A34" s="32" t="s">
        <v>520</v>
      </c>
      <c r="B34" t="s">
        <v>518</v>
      </c>
      <c r="D34" t="s">
        <v>519</v>
      </c>
      <c r="G34" s="31">
        <v>1.1000000000000001</v>
      </c>
      <c r="H34" s="26" t="s">
        <v>1707</v>
      </c>
      <c r="I34" s="39" t="s">
        <v>1711</v>
      </c>
      <c r="J34" s="31" t="s">
        <v>1713</v>
      </c>
    </row>
    <row r="35" spans="1:10">
      <c r="A35" s="32" t="s">
        <v>660</v>
      </c>
      <c r="B35" t="s">
        <v>1731</v>
      </c>
      <c r="C35" t="s">
        <v>661</v>
      </c>
      <c r="D35" s="7" t="s">
        <v>662</v>
      </c>
      <c r="E35" t="s">
        <v>1714</v>
      </c>
      <c r="H35" s="26" t="s">
        <v>1708</v>
      </c>
      <c r="I35" s="39" t="s">
        <v>1711</v>
      </c>
      <c r="J35" s="31" t="s">
        <v>1712</v>
      </c>
    </row>
    <row r="36" spans="1:10">
      <c r="A36" s="32" t="s">
        <v>694</v>
      </c>
      <c r="B36" t="s">
        <v>700</v>
      </c>
      <c r="D36" t="s">
        <v>701</v>
      </c>
      <c r="H36" s="26" t="s">
        <v>1709</v>
      </c>
      <c r="I36" s="39" t="s">
        <v>1711</v>
      </c>
      <c r="J36" t="s">
        <v>1712</v>
      </c>
    </row>
    <row r="37" spans="1:10">
      <c r="A37" s="32" t="s">
        <v>784</v>
      </c>
      <c r="B37" t="s">
        <v>783</v>
      </c>
      <c r="E37" t="s">
        <v>807</v>
      </c>
    </row>
    <row r="38" spans="1:10">
      <c r="A38" s="32" t="s">
        <v>981</v>
      </c>
      <c r="B38" t="s">
        <v>987</v>
      </c>
      <c r="C38" t="s">
        <v>988</v>
      </c>
      <c r="D38" s="7" t="s">
        <v>989</v>
      </c>
      <c r="E38" t="s">
        <v>990</v>
      </c>
    </row>
    <row r="39" spans="1:10">
      <c r="A39" s="32" t="s">
        <v>1032</v>
      </c>
      <c r="C39">
        <v>14726953582</v>
      </c>
      <c r="D39" t="s">
        <v>1042</v>
      </c>
      <c r="E39" t="s">
        <v>1048</v>
      </c>
    </row>
    <row r="40" spans="1:10">
      <c r="A40" s="32" t="s">
        <v>1078</v>
      </c>
      <c r="D40" t="s">
        <v>1079</v>
      </c>
      <c r="E40" t="s">
        <v>1081</v>
      </c>
    </row>
    <row r="41" spans="1:10">
      <c r="A41" s="32" t="s">
        <v>1110</v>
      </c>
      <c r="B41" s="7" t="s">
        <v>1115</v>
      </c>
      <c r="C41" t="s">
        <v>1114</v>
      </c>
      <c r="D41" s="7" t="s">
        <v>1113</v>
      </c>
      <c r="E41" t="s">
        <v>1127</v>
      </c>
    </row>
    <row r="42" spans="1:10">
      <c r="A42" s="32" t="s">
        <v>1124</v>
      </c>
      <c r="B42" t="s">
        <v>1126</v>
      </c>
      <c r="C42">
        <v>18146513049</v>
      </c>
      <c r="D42" s="7" t="s">
        <v>1130</v>
      </c>
      <c r="E42" t="s">
        <v>1127</v>
      </c>
    </row>
    <row r="43" spans="1:10">
      <c r="A43" s="32" t="s">
        <v>1162</v>
      </c>
      <c r="B43" t="s">
        <v>1163</v>
      </c>
      <c r="D43" t="s">
        <v>1174</v>
      </c>
    </row>
    <row r="44" spans="1:10">
      <c r="A44" s="32" t="s">
        <v>2142</v>
      </c>
      <c r="B44" t="s">
        <v>1193</v>
      </c>
      <c r="E44" t="s">
        <v>1081</v>
      </c>
    </row>
    <row r="45" spans="1:10">
      <c r="A45" s="32" t="s">
        <v>1477</v>
      </c>
      <c r="B45" t="s">
        <v>1476</v>
      </c>
      <c r="C45">
        <v>18146513049</v>
      </c>
      <c r="D45" s="7" t="s">
        <v>1479</v>
      </c>
    </row>
    <row r="46" spans="1:10">
      <c r="A46" s="32" t="s">
        <v>1500</v>
      </c>
      <c r="B46" t="s">
        <v>1501</v>
      </c>
      <c r="E46" t="s">
        <v>1514</v>
      </c>
    </row>
    <row r="47" spans="1:10">
      <c r="A47" s="32" t="s">
        <v>1567</v>
      </c>
      <c r="B47" s="7" t="s">
        <v>1571</v>
      </c>
      <c r="C47">
        <v>18146513049</v>
      </c>
      <c r="D47" s="7" t="s">
        <v>1572</v>
      </c>
    </row>
    <row r="48" spans="1:10">
      <c r="A48" s="32" t="s">
        <v>1567</v>
      </c>
      <c r="B48" t="s">
        <v>1576</v>
      </c>
    </row>
    <row r="49" spans="1:4">
      <c r="A49" s="32" t="s">
        <v>2143</v>
      </c>
      <c r="B49" t="s">
        <v>2144</v>
      </c>
      <c r="C49">
        <v>18146513049</v>
      </c>
      <c r="D49" s="7" t="s">
        <v>2145</v>
      </c>
    </row>
  </sheetData>
  <phoneticPr fontId="1" type="noConversion"/>
  <hyperlinks>
    <hyperlink ref="B3" r:id="rId1"/>
    <hyperlink ref="B5" r:id="rId2"/>
    <hyperlink ref="B2" r:id="rId3"/>
    <hyperlink ref="D3" r:id="rId4"/>
    <hyperlink ref="B6" r:id="rId5"/>
    <hyperlink ref="B7" r:id="rId6"/>
    <hyperlink ref="B9" r:id="rId7"/>
    <hyperlink ref="B11" r:id="rId8"/>
    <hyperlink ref="B14" r:id="rId9"/>
    <hyperlink ref="D14" r:id="rId10"/>
    <hyperlink ref="D4" r:id="rId11"/>
    <hyperlink ref="B16" r:id="rId12"/>
    <hyperlink ref="B17" r:id="rId13"/>
    <hyperlink ref="D17" r:id="rId14"/>
    <hyperlink ref="D18" r:id="rId15"/>
    <hyperlink ref="B18" r:id="rId16"/>
    <hyperlink ref="B19" r:id="rId17"/>
    <hyperlink ref="D19" r:id="rId18"/>
    <hyperlink ref="B20" r:id="rId19"/>
    <hyperlink ref="D21" r:id="rId20"/>
    <hyperlink ref="D22" r:id="rId21"/>
    <hyperlink ref="D23" r:id="rId22"/>
    <hyperlink ref="D24" r:id="rId23"/>
    <hyperlink ref="B25" r:id="rId24"/>
    <hyperlink ref="D25" r:id="rId25"/>
    <hyperlink ref="D26" r:id="rId26"/>
    <hyperlink ref="D27" r:id="rId27"/>
    <hyperlink ref="B8" r:id="rId28"/>
    <hyperlink ref="B4" r:id="rId29"/>
    <hyperlink ref="B31" r:id="rId30"/>
    <hyperlink ref="D32" r:id="rId31"/>
    <hyperlink ref="B10" r:id="rId32"/>
    <hyperlink ref="B23" r:id="rId33"/>
    <hyperlink ref="D35" r:id="rId34"/>
    <hyperlink ref="D38" r:id="rId35"/>
    <hyperlink ref="D41" r:id="rId36"/>
    <hyperlink ref="B41" r:id="rId37"/>
    <hyperlink ref="D42" r:id="rId38"/>
    <hyperlink ref="D45" r:id="rId39"/>
    <hyperlink ref="B21" r:id="rId40"/>
    <hyperlink ref="B47" r:id="rId41"/>
    <hyperlink ref="D47" r:id="rId42"/>
    <hyperlink ref="D49" r:id="rId43"/>
  </hyperlinks>
  <pageMargins left="0.7" right="0.7" top="0.75" bottom="0.75" header="0.3" footer="0.3"/>
  <pageSetup paperSize="9" orientation="portrait" r:id="rId4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pane ySplit="1" topLeftCell="A8" activePane="bottomLeft" state="frozen"/>
      <selection pane="bottomLeft" activeCell="H34" sqref="H34"/>
    </sheetView>
  </sheetViews>
  <sheetFormatPr defaultRowHeight="13.5"/>
  <sheetData>
    <row r="1" spans="1:8" s="15" customFormat="1" ht="23.25" customHeight="1">
      <c r="A1" s="15" t="s">
        <v>92</v>
      </c>
      <c r="B1" s="15" t="s">
        <v>93</v>
      </c>
      <c r="C1" s="15" t="s">
        <v>94</v>
      </c>
      <c r="D1" s="15" t="s">
        <v>95</v>
      </c>
      <c r="E1" s="15" t="s">
        <v>96</v>
      </c>
      <c r="F1" s="15" t="s">
        <v>97</v>
      </c>
      <c r="G1" s="15" t="s">
        <v>98</v>
      </c>
      <c r="H1" s="15" t="s">
        <v>16</v>
      </c>
    </row>
    <row r="2" spans="1:8" s="16" customFormat="1" ht="16.5">
      <c r="A2" s="16" t="s">
        <v>99</v>
      </c>
      <c r="B2" s="16">
        <v>600968</v>
      </c>
      <c r="C2" s="17" t="s">
        <v>100</v>
      </c>
      <c r="D2" s="16">
        <v>2.04</v>
      </c>
      <c r="E2" s="17">
        <v>43634</v>
      </c>
      <c r="F2" s="16">
        <v>13195</v>
      </c>
      <c r="G2" s="16">
        <v>2.6917800000000001</v>
      </c>
      <c r="H2" s="16" t="s">
        <v>101</v>
      </c>
    </row>
    <row r="3" spans="1:8" s="16" customFormat="1" ht="16.5">
      <c r="A3" s="16" t="s">
        <v>102</v>
      </c>
      <c r="B3" s="16">
        <v>300594</v>
      </c>
      <c r="C3" s="16">
        <v>19.02</v>
      </c>
      <c r="D3" s="16">
        <v>19.02</v>
      </c>
      <c r="E3" s="17">
        <v>43630</v>
      </c>
      <c r="F3" s="16">
        <v>180</v>
      </c>
      <c r="G3" s="16">
        <v>3423.6</v>
      </c>
      <c r="H3" s="16" t="s">
        <v>101</v>
      </c>
    </row>
    <row r="4" spans="1:8" s="16" customFormat="1" ht="16.5">
      <c r="A4" s="16" t="s">
        <v>103</v>
      </c>
      <c r="B4" s="16">
        <v>603867</v>
      </c>
      <c r="C4" s="16">
        <v>19.260000000000002</v>
      </c>
      <c r="D4" s="16">
        <v>19.260000000000002</v>
      </c>
      <c r="E4" s="17">
        <v>43635</v>
      </c>
      <c r="F4" s="16">
        <v>337</v>
      </c>
      <c r="G4" s="16">
        <v>5489.73</v>
      </c>
      <c r="H4" s="16" t="s">
        <v>101</v>
      </c>
    </row>
    <row r="5" spans="1:8" s="18" customFormat="1" ht="16.5">
      <c r="A5" s="18" t="s">
        <v>104</v>
      </c>
      <c r="B5" s="18">
        <v>300788</v>
      </c>
      <c r="H5" s="18" t="s">
        <v>105</v>
      </c>
    </row>
    <row r="6" spans="1:8" s="16" customFormat="1" ht="16.5">
      <c r="A6" s="16" t="s">
        <v>106</v>
      </c>
      <c r="B6" s="16">
        <v>2966</v>
      </c>
      <c r="C6" s="16">
        <v>7.86</v>
      </c>
      <c r="D6" s="16">
        <v>7.86</v>
      </c>
      <c r="E6" s="17">
        <v>43668</v>
      </c>
      <c r="F6" s="16">
        <v>4550</v>
      </c>
      <c r="G6" s="16">
        <v>3576.3</v>
      </c>
      <c r="H6" s="16" t="s">
        <v>101</v>
      </c>
    </row>
    <row r="7" spans="1:8" s="19" customFormat="1" ht="16.5">
      <c r="A7" s="19" t="s">
        <v>107</v>
      </c>
      <c r="B7" s="19">
        <v>603687</v>
      </c>
      <c r="C7" s="19">
        <v>7.35</v>
      </c>
      <c r="D7" s="19">
        <v>7.35</v>
      </c>
      <c r="H7" s="19" t="s">
        <v>108</v>
      </c>
    </row>
    <row r="8" spans="1:8" s="18" customFormat="1" ht="16.5">
      <c r="A8" s="18" t="s">
        <v>109</v>
      </c>
      <c r="B8" s="18">
        <v>603983</v>
      </c>
      <c r="C8" s="18">
        <v>20.54</v>
      </c>
      <c r="H8" s="18" t="s">
        <v>110</v>
      </c>
    </row>
    <row r="9" spans="1:8" s="16" customFormat="1" ht="16.5">
      <c r="A9" s="16" t="s">
        <v>111</v>
      </c>
      <c r="B9" s="16">
        <v>601698</v>
      </c>
      <c r="C9" s="16">
        <v>2.72</v>
      </c>
      <c r="D9" s="16">
        <v>2.72</v>
      </c>
      <c r="E9" s="17">
        <v>43636</v>
      </c>
      <c r="F9" s="16">
        <v>6316</v>
      </c>
      <c r="G9" s="16">
        <v>17179.52</v>
      </c>
      <c r="H9" s="16" t="s">
        <v>101</v>
      </c>
    </row>
    <row r="10" spans="1:8" s="16" customFormat="1" ht="16.5">
      <c r="A10" s="16" t="s">
        <v>112</v>
      </c>
      <c r="B10" s="16">
        <v>601236</v>
      </c>
      <c r="C10" s="16">
        <v>3.46</v>
      </c>
      <c r="D10" s="16">
        <v>3.46</v>
      </c>
      <c r="E10" s="17">
        <v>43642</v>
      </c>
      <c r="F10" s="16">
        <v>5006</v>
      </c>
      <c r="G10" s="16">
        <v>17320.759999999998</v>
      </c>
      <c r="H10" s="16" t="s">
        <v>101</v>
      </c>
    </row>
    <row r="11" spans="1:8" s="18" customFormat="1" ht="16.5">
      <c r="A11" s="18" t="s">
        <v>113</v>
      </c>
      <c r="B11" s="18">
        <v>300782</v>
      </c>
      <c r="H11" s="18" t="s">
        <v>114</v>
      </c>
    </row>
    <row r="12" spans="1:8" s="18" customFormat="1" ht="16.5">
      <c r="A12" s="18" t="s">
        <v>115</v>
      </c>
      <c r="B12" s="18">
        <v>603915</v>
      </c>
      <c r="H12" s="18" t="s">
        <v>116</v>
      </c>
    </row>
    <row r="13" spans="1:8" s="18" customFormat="1" ht="16.5">
      <c r="A13" s="18" t="s">
        <v>117</v>
      </c>
      <c r="B13" s="18">
        <v>603982</v>
      </c>
      <c r="H13" s="18" t="s">
        <v>118</v>
      </c>
    </row>
    <row r="14" spans="1:8" s="18" customFormat="1" ht="16.5">
      <c r="A14" s="18" t="s">
        <v>119</v>
      </c>
      <c r="B14" s="18">
        <v>300773</v>
      </c>
      <c r="H14" s="18" t="s">
        <v>105</v>
      </c>
    </row>
    <row r="15" spans="1:8" s="18" customFormat="1" ht="16.5">
      <c r="A15" s="18" t="s">
        <v>120</v>
      </c>
      <c r="B15" s="18">
        <v>300778</v>
      </c>
      <c r="H15" s="18" t="s">
        <v>121</v>
      </c>
    </row>
    <row r="16" spans="1:8" s="18" customFormat="1" ht="16.5">
      <c r="A16" s="18" t="s">
        <v>122</v>
      </c>
      <c r="B16" s="18">
        <v>603267</v>
      </c>
      <c r="H16" s="18" t="s">
        <v>123</v>
      </c>
    </row>
    <row r="17" spans="1:8" s="18" customFormat="1" ht="16.5">
      <c r="A17" s="18" t="s">
        <v>124</v>
      </c>
      <c r="B17" s="18">
        <v>600989</v>
      </c>
      <c r="H17" s="18" t="s">
        <v>110</v>
      </c>
    </row>
    <row r="18" spans="1:8" s="16" customFormat="1" ht="16.5">
      <c r="A18" s="16" t="s">
        <v>125</v>
      </c>
      <c r="B18" s="16">
        <v>603530</v>
      </c>
      <c r="C18" s="16">
        <v>5.94</v>
      </c>
      <c r="D18" s="16">
        <v>5.94</v>
      </c>
      <c r="E18" s="17">
        <v>43672</v>
      </c>
      <c r="F18" s="16">
        <v>524</v>
      </c>
      <c r="G18" s="16">
        <v>3112.56</v>
      </c>
      <c r="H18" s="16" t="s">
        <v>101</v>
      </c>
    </row>
    <row r="19" spans="1:8" s="18" customFormat="1" ht="16.5">
      <c r="A19" s="18" t="s">
        <v>126</v>
      </c>
      <c r="B19" s="18">
        <v>300783</v>
      </c>
      <c r="C19" s="18">
        <v>10.67</v>
      </c>
      <c r="D19" s="18">
        <v>14.68</v>
      </c>
      <c r="H19" s="18" t="s">
        <v>114</v>
      </c>
    </row>
    <row r="20" spans="1:8" s="16" customFormat="1" ht="16.5">
      <c r="A20" s="16" t="s">
        <v>127</v>
      </c>
      <c r="B20" s="16">
        <v>603236</v>
      </c>
      <c r="C20" s="16">
        <v>43.93</v>
      </c>
      <c r="D20" s="16">
        <v>43.93</v>
      </c>
      <c r="E20" s="17">
        <v>43654</v>
      </c>
      <c r="F20" s="16">
        <v>311</v>
      </c>
      <c r="G20" s="16">
        <v>136662.23000000001</v>
      </c>
      <c r="H20" s="16" t="s">
        <v>101</v>
      </c>
    </row>
    <row r="21" spans="1:8" s="16" customFormat="1" ht="16.5">
      <c r="A21" s="16" t="s">
        <v>128</v>
      </c>
      <c r="B21" s="16">
        <v>2957</v>
      </c>
      <c r="C21" s="16">
        <v>15.1</v>
      </c>
      <c r="D21" s="16">
        <v>15.1</v>
      </c>
      <c r="E21" s="17">
        <v>43665</v>
      </c>
      <c r="F21" s="16">
        <v>560</v>
      </c>
      <c r="G21" s="16">
        <v>6553.4</v>
      </c>
      <c r="H21" s="16" t="s">
        <v>101</v>
      </c>
    </row>
    <row r="22" spans="1:8" s="16" customFormat="1" ht="16.5">
      <c r="A22" s="16" t="s">
        <v>129</v>
      </c>
      <c r="B22" s="16">
        <v>603613</v>
      </c>
      <c r="C22" s="16">
        <v>15.13</v>
      </c>
      <c r="D22" s="16">
        <v>15.13</v>
      </c>
      <c r="E22" s="17">
        <v>43668</v>
      </c>
      <c r="F22" s="16">
        <v>456</v>
      </c>
      <c r="G22" s="16">
        <v>6899.26</v>
      </c>
      <c r="H22" s="16" t="s">
        <v>101</v>
      </c>
    </row>
    <row r="23" spans="1:8" s="16" customFormat="1" ht="16.5">
      <c r="A23" s="16" t="s">
        <v>130</v>
      </c>
      <c r="B23" s="16">
        <v>603279</v>
      </c>
      <c r="C23" s="16">
        <v>13.56</v>
      </c>
      <c r="D23" s="16">
        <v>13.56</v>
      </c>
      <c r="E23" s="17">
        <v>43665</v>
      </c>
      <c r="F23" s="16">
        <v>364</v>
      </c>
      <c r="G23" s="16">
        <v>4935.84</v>
      </c>
      <c r="H23" s="16" t="s">
        <v>101</v>
      </c>
    </row>
    <row r="24" spans="1:8" s="18" customFormat="1" ht="16.5">
      <c r="A24" s="18" t="s">
        <v>131</v>
      </c>
      <c r="B24" s="18">
        <v>300786</v>
      </c>
      <c r="H24" s="18" t="s">
        <v>132</v>
      </c>
    </row>
    <row r="25" spans="1:8" s="16" customFormat="1" ht="16.5">
      <c r="A25" s="16" t="s">
        <v>133</v>
      </c>
      <c r="B25" s="16">
        <v>603668</v>
      </c>
      <c r="C25" s="16">
        <v>19.829999999999998</v>
      </c>
      <c r="D25" s="16">
        <v>19.829999999999998</v>
      </c>
      <c r="E25" s="17">
        <v>43675</v>
      </c>
      <c r="F25" s="16">
        <v>213</v>
      </c>
      <c r="G25" s="16">
        <v>4223.79</v>
      </c>
      <c r="H25" s="16" t="s">
        <v>101</v>
      </c>
    </row>
    <row r="26" spans="1:8" s="16" customFormat="1" ht="16.5">
      <c r="A26" s="16" t="s">
        <v>134</v>
      </c>
      <c r="B26" s="16">
        <v>2959</v>
      </c>
      <c r="C26" s="16">
        <v>34.25</v>
      </c>
      <c r="D26" s="16">
        <v>34.25</v>
      </c>
      <c r="E26" s="16" t="s">
        <v>135</v>
      </c>
      <c r="F26" s="16">
        <v>258</v>
      </c>
      <c r="G26" s="16">
        <v>8836.5</v>
      </c>
      <c r="H26" s="16" t="s">
        <v>101</v>
      </c>
    </row>
    <row r="27" spans="1:8" s="18" customFormat="1" ht="16.5">
      <c r="A27" s="18" t="s">
        <v>136</v>
      </c>
      <c r="B27" s="18">
        <v>688321</v>
      </c>
      <c r="H27" s="18" t="s">
        <v>137</v>
      </c>
    </row>
    <row r="28" spans="1:8" s="18" customFormat="1" ht="16.5">
      <c r="A28" s="18" t="s">
        <v>138</v>
      </c>
      <c r="B28" s="18">
        <v>688188</v>
      </c>
      <c r="C28" s="18">
        <v>38.89</v>
      </c>
      <c r="H28" s="18" t="s">
        <v>139</v>
      </c>
    </row>
    <row r="29" spans="1:8" s="18" customFormat="1" ht="16.5">
      <c r="A29" s="18" t="s">
        <v>140</v>
      </c>
      <c r="B29" s="18">
        <v>688099</v>
      </c>
      <c r="C29" s="18">
        <v>37.229999999999997</v>
      </c>
      <c r="H29" s="18" t="s">
        <v>139</v>
      </c>
    </row>
    <row r="30" spans="1:8" s="16" customFormat="1" ht="16.5">
      <c r="A30" s="16" t="s">
        <v>141</v>
      </c>
      <c r="B30" s="16">
        <v>2960</v>
      </c>
      <c r="C30" s="16">
        <v>17.34</v>
      </c>
      <c r="D30" s="16">
        <v>17.34</v>
      </c>
      <c r="E30" s="17">
        <v>43678</v>
      </c>
      <c r="F30" s="16">
        <v>489</v>
      </c>
      <c r="G30" s="16">
        <v>8479.26</v>
      </c>
      <c r="H30" s="16" t="s">
        <v>101</v>
      </c>
    </row>
    <row r="31" spans="1:8" s="16" customFormat="1" ht="16.5">
      <c r="A31" s="16" t="s">
        <v>142</v>
      </c>
      <c r="B31" s="16">
        <v>603115</v>
      </c>
      <c r="C31" s="16">
        <v>10.18</v>
      </c>
      <c r="D31" s="16">
        <v>10.18</v>
      </c>
      <c r="E31" s="16" t="s">
        <v>143</v>
      </c>
      <c r="F31" s="16">
        <v>465</v>
      </c>
      <c r="G31" s="16">
        <v>4733.7</v>
      </c>
      <c r="H31" s="16" t="s">
        <v>101</v>
      </c>
    </row>
    <row r="32" spans="1:8" s="16" customFormat="1" ht="16.5">
      <c r="A32" s="16" t="s">
        <v>144</v>
      </c>
      <c r="B32" s="16">
        <v>300787</v>
      </c>
      <c r="C32" s="16">
        <v>27.33</v>
      </c>
      <c r="D32" s="16">
        <v>27.33</v>
      </c>
      <c r="E32" s="16" t="s">
        <v>145</v>
      </c>
      <c r="F32" s="16">
        <v>183</v>
      </c>
      <c r="G32" s="16">
        <v>5001.3900000000003</v>
      </c>
      <c r="H32" s="16" t="s">
        <v>101</v>
      </c>
    </row>
    <row r="33" spans="1:8" s="20" customFormat="1">
      <c r="A33" s="20" t="s">
        <v>146</v>
      </c>
      <c r="B33" s="20">
        <v>3816</v>
      </c>
      <c r="C33" s="20">
        <v>2.61</v>
      </c>
      <c r="D33" s="20">
        <v>2.61</v>
      </c>
      <c r="E33" s="21">
        <v>43691</v>
      </c>
      <c r="F33" s="20">
        <v>506714</v>
      </c>
      <c r="G33" s="20">
        <v>1261717.8600000001</v>
      </c>
      <c r="H33" s="20" t="s">
        <v>101</v>
      </c>
    </row>
    <row r="34" spans="1:8" s="20" customFormat="1">
      <c r="A34" s="20" t="s">
        <v>147</v>
      </c>
      <c r="B34" s="20">
        <v>603992</v>
      </c>
      <c r="C34" s="20">
        <v>13.54</v>
      </c>
      <c r="D34" s="20">
        <v>13.54</v>
      </c>
      <c r="E34" s="21">
        <v>43693</v>
      </c>
      <c r="F34" s="20">
        <v>370</v>
      </c>
      <c r="G34" s="20">
        <v>5009.8</v>
      </c>
      <c r="H34" s="20" t="s">
        <v>101</v>
      </c>
    </row>
    <row r="35" spans="1:8" s="20" customFormat="1">
      <c r="A35" s="20" t="s">
        <v>148</v>
      </c>
      <c r="B35" s="20">
        <v>603755</v>
      </c>
      <c r="C35" s="20">
        <v>15.7</v>
      </c>
      <c r="D35" s="20">
        <v>15.7</v>
      </c>
      <c r="E35" s="20" t="s">
        <v>149</v>
      </c>
      <c r="F35" s="20">
        <v>220</v>
      </c>
      <c r="G35" s="20">
        <v>3454</v>
      </c>
      <c r="H35" s="20" t="s">
        <v>101</v>
      </c>
    </row>
    <row r="36" spans="1:8" s="20" customFormat="1">
      <c r="A36" s="20" t="s">
        <v>150</v>
      </c>
      <c r="B36" s="20">
        <v>603093</v>
      </c>
      <c r="C36" s="20">
        <v>4.84</v>
      </c>
      <c r="D36" s="20">
        <v>4.84</v>
      </c>
      <c r="E36" s="21">
        <v>43700</v>
      </c>
      <c r="F36" s="20">
        <v>677</v>
      </c>
      <c r="G36" s="20">
        <v>3276.68</v>
      </c>
      <c r="H36" s="20" t="s">
        <v>101</v>
      </c>
    </row>
    <row r="37" spans="1:8" s="20" customFormat="1">
      <c r="A37" s="20" t="s">
        <v>151</v>
      </c>
      <c r="B37" s="20">
        <v>2961</v>
      </c>
      <c r="C37" s="20">
        <v>5.57</v>
      </c>
      <c r="D37" s="20">
        <v>5.57</v>
      </c>
      <c r="E37" s="21">
        <v>43706</v>
      </c>
      <c r="F37" s="20">
        <v>395</v>
      </c>
      <c r="G37" s="20">
        <v>2200.15</v>
      </c>
      <c r="H37" s="20" t="s">
        <v>101</v>
      </c>
    </row>
    <row r="38" spans="1:8" s="20" customFormat="1">
      <c r="A38" s="20" t="s">
        <v>152</v>
      </c>
      <c r="B38" s="20">
        <v>300790</v>
      </c>
      <c r="C38" s="20">
        <v>18.16</v>
      </c>
      <c r="D38" s="20">
        <v>18.16</v>
      </c>
      <c r="E38" s="21">
        <v>43720</v>
      </c>
      <c r="F38" s="20">
        <v>283</v>
      </c>
      <c r="G38" s="20">
        <v>5139.28</v>
      </c>
      <c r="H38" s="20" t="s">
        <v>101</v>
      </c>
    </row>
    <row r="39" spans="1:8" s="15" customFormat="1">
      <c r="A39" s="15" t="s">
        <v>153</v>
      </c>
      <c r="B39" s="15">
        <v>2962</v>
      </c>
      <c r="C39" s="15">
        <v>14.39</v>
      </c>
      <c r="D39" s="15">
        <v>14.39</v>
      </c>
      <c r="F39" s="15">
        <v>265</v>
      </c>
      <c r="G39" s="15">
        <v>3813.35</v>
      </c>
      <c r="H39" s="15" t="s">
        <v>101</v>
      </c>
    </row>
    <row r="40" spans="1:8" s="15" customFormat="1">
      <c r="A40" s="15" t="s">
        <v>154</v>
      </c>
      <c r="B40" s="15">
        <v>688036</v>
      </c>
      <c r="C40" s="15" t="s">
        <v>155</v>
      </c>
      <c r="H40" s="15" t="s">
        <v>156</v>
      </c>
    </row>
    <row r="41" spans="1:8">
      <c r="A41" s="22" t="s">
        <v>158</v>
      </c>
      <c r="B41">
        <v>688116</v>
      </c>
      <c r="H41" s="22" t="s">
        <v>159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3"/>
    </sheetView>
  </sheetViews>
  <sheetFormatPr defaultRowHeight="13.5"/>
  <sheetData/>
  <sortState ref="A1:B23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20"/>
  <sheetViews>
    <sheetView workbookViewId="0">
      <selection activeCell="D24" sqref="D24"/>
    </sheetView>
  </sheetViews>
  <sheetFormatPr defaultRowHeight="13.5"/>
  <sheetData>
    <row r="1" spans="1:312" s="1" customFormat="1">
      <c r="A1" s="83" t="s">
        <v>1496</v>
      </c>
      <c r="B1" s="84" t="s">
        <v>1463</v>
      </c>
      <c r="C1" s="85" t="s">
        <v>6</v>
      </c>
      <c r="D1" s="85" t="s">
        <v>1467</v>
      </c>
      <c r="E1" s="84" t="s">
        <v>202</v>
      </c>
      <c r="IP1" s="1" t="s">
        <v>428</v>
      </c>
      <c r="IQ1" s="1" t="s">
        <v>276</v>
      </c>
      <c r="IR1" s="1" t="s">
        <v>169</v>
      </c>
      <c r="IS1" s="1" t="s">
        <v>1473</v>
      </c>
      <c r="IY1" s="1" t="s">
        <v>1470</v>
      </c>
      <c r="JA1" s="1" t="s">
        <v>12</v>
      </c>
    </row>
    <row r="2" spans="1:312" s="1" customFormat="1">
      <c r="A2" s="83" t="s">
        <v>1502</v>
      </c>
      <c r="B2" s="84" t="s">
        <v>1464</v>
      </c>
      <c r="C2" s="85" t="s">
        <v>434</v>
      </c>
      <c r="D2" s="85" t="s">
        <v>1468</v>
      </c>
      <c r="E2" s="84" t="s">
        <v>202</v>
      </c>
      <c r="IP2" s="1" t="s">
        <v>276</v>
      </c>
      <c r="IQ2" s="1" t="s">
        <v>276</v>
      </c>
      <c r="IR2" s="1" t="s">
        <v>13</v>
      </c>
      <c r="IX2" s="1" t="s">
        <v>211</v>
      </c>
      <c r="IZ2" s="1" t="s">
        <v>12</v>
      </c>
    </row>
    <row r="3" spans="1:312" s="1" customFormat="1">
      <c r="A3" s="86" t="s">
        <v>1497</v>
      </c>
      <c r="B3" s="87" t="s">
        <v>1485</v>
      </c>
      <c r="C3" s="88" t="s">
        <v>6</v>
      </c>
      <c r="D3" s="88" t="s">
        <v>1487</v>
      </c>
      <c r="E3" s="87" t="s">
        <v>202</v>
      </c>
      <c r="IQ3" s="1" t="s">
        <v>276</v>
      </c>
      <c r="IR3" s="1" t="s">
        <v>276</v>
      </c>
      <c r="IS3" s="1" t="s">
        <v>13</v>
      </c>
      <c r="IY3" s="1" t="s">
        <v>274</v>
      </c>
      <c r="JA3" s="1" t="s">
        <v>1541</v>
      </c>
      <c r="JT3" s="1" t="s">
        <v>90</v>
      </c>
      <c r="JV3" s="1" t="s">
        <v>1543</v>
      </c>
    </row>
    <row r="4" spans="1:312" s="1" customFormat="1">
      <c r="A4" s="83" t="s">
        <v>1530</v>
      </c>
      <c r="B4" s="84" t="s">
        <v>1519</v>
      </c>
      <c r="C4" s="85" t="s">
        <v>6</v>
      </c>
      <c r="D4" s="85" t="s">
        <v>1521</v>
      </c>
      <c r="E4" s="84" t="s">
        <v>202</v>
      </c>
      <c r="IW4" s="1" t="s">
        <v>276</v>
      </c>
      <c r="IX4" s="1" t="s">
        <v>276</v>
      </c>
      <c r="IZ4" s="1" t="s">
        <v>13</v>
      </c>
      <c r="JF4" s="1" t="s">
        <v>274</v>
      </c>
      <c r="JH4" s="1" t="s">
        <v>194</v>
      </c>
      <c r="KA4" s="1" t="s">
        <v>90</v>
      </c>
      <c r="KG4" s="1" t="s">
        <v>196</v>
      </c>
    </row>
    <row r="5" spans="1:312" s="1" customFormat="1">
      <c r="A5" s="86" t="s">
        <v>1568</v>
      </c>
      <c r="B5" s="87" t="s">
        <v>1561</v>
      </c>
      <c r="C5" s="88" t="s">
        <v>6</v>
      </c>
      <c r="D5" s="88" t="s">
        <v>996</v>
      </c>
      <c r="E5" s="87" t="s">
        <v>202</v>
      </c>
      <c r="JD5" s="1" t="s">
        <v>276</v>
      </c>
      <c r="JE5" s="1" t="s">
        <v>276</v>
      </c>
      <c r="JF5" s="1" t="s">
        <v>1547</v>
      </c>
      <c r="JL5" s="1" t="s">
        <v>1157</v>
      </c>
      <c r="JN5" s="1" t="s">
        <v>12</v>
      </c>
    </row>
    <row r="6" spans="1:312" s="1" customFormat="1">
      <c r="A6" s="86" t="s">
        <v>1569</v>
      </c>
      <c r="B6" s="87" t="s">
        <v>1562</v>
      </c>
      <c r="C6" s="88" t="s">
        <v>6</v>
      </c>
      <c r="D6" s="88" t="s">
        <v>1567</v>
      </c>
      <c r="E6" s="87" t="s">
        <v>202</v>
      </c>
      <c r="JD6" s="1" t="s">
        <v>276</v>
      </c>
      <c r="JE6" s="1" t="s">
        <v>276</v>
      </c>
      <c r="JF6" s="1" t="s">
        <v>1547</v>
      </c>
      <c r="JG6" s="1" t="s">
        <v>1547</v>
      </c>
      <c r="JM6" s="1" t="s">
        <v>1157</v>
      </c>
      <c r="JO6" s="1" t="s">
        <v>12</v>
      </c>
    </row>
    <row r="7" spans="1:312" s="54" customFormat="1">
      <c r="A7" s="90" t="s">
        <v>1630</v>
      </c>
      <c r="B7" s="91" t="s">
        <v>1617</v>
      </c>
      <c r="C7" s="92" t="s">
        <v>6</v>
      </c>
      <c r="D7" s="92" t="s">
        <v>70</v>
      </c>
      <c r="E7" s="91" t="s">
        <v>202</v>
      </c>
      <c r="JM7" s="54" t="s">
        <v>276</v>
      </c>
      <c r="JO7" s="54" t="s">
        <v>13</v>
      </c>
      <c r="JR7" s="54" t="s">
        <v>13</v>
      </c>
      <c r="JU7" s="54" t="s">
        <v>11</v>
      </c>
      <c r="JY7" s="54" t="s">
        <v>12</v>
      </c>
    </row>
    <row r="8" spans="1:312" s="1" customFormat="1">
      <c r="A8" s="83" t="s">
        <v>1631</v>
      </c>
      <c r="B8" s="84" t="s">
        <v>1618</v>
      </c>
      <c r="C8" s="85" t="s">
        <v>6</v>
      </c>
      <c r="D8" s="89" t="s">
        <v>1623</v>
      </c>
      <c r="E8" s="84" t="s">
        <v>202</v>
      </c>
      <c r="JM8" s="1" t="s">
        <v>276</v>
      </c>
      <c r="JN8" s="1" t="s">
        <v>276</v>
      </c>
      <c r="JR8" s="1" t="s">
        <v>13</v>
      </c>
      <c r="JV8" s="1" t="s">
        <v>11</v>
      </c>
      <c r="JZ8" s="1" t="s">
        <v>12</v>
      </c>
    </row>
    <row r="9" spans="1:312" s="1" customFormat="1">
      <c r="A9" s="83" t="s">
        <v>1635</v>
      </c>
      <c r="B9" s="84" t="s">
        <v>1633</v>
      </c>
      <c r="C9" s="85" t="s">
        <v>6</v>
      </c>
      <c r="D9" s="85" t="s">
        <v>297</v>
      </c>
      <c r="E9" s="84" t="s">
        <v>202</v>
      </c>
      <c r="JN9" s="1" t="s">
        <v>276</v>
      </c>
      <c r="JO9" s="1" t="s">
        <v>276</v>
      </c>
      <c r="JS9" s="1" t="s">
        <v>13</v>
      </c>
      <c r="JT9" s="1" t="s">
        <v>13</v>
      </c>
      <c r="JY9" s="1" t="s">
        <v>11</v>
      </c>
      <c r="KA9" s="1" t="s">
        <v>12</v>
      </c>
    </row>
    <row r="10" spans="1:312" s="1" customFormat="1">
      <c r="A10" s="86" t="s">
        <v>1656</v>
      </c>
      <c r="B10" s="87" t="s">
        <v>1644</v>
      </c>
      <c r="C10" s="88" t="s">
        <v>6</v>
      </c>
      <c r="D10" s="88" t="s">
        <v>1468</v>
      </c>
      <c r="E10" s="87" t="s">
        <v>202</v>
      </c>
      <c r="JR10" s="1" t="s">
        <v>276</v>
      </c>
      <c r="JS10" s="1" t="s">
        <v>276</v>
      </c>
      <c r="JT10" s="1" t="s">
        <v>13</v>
      </c>
      <c r="JZ10" s="1" t="s">
        <v>11</v>
      </c>
      <c r="KF10" s="1" t="s">
        <v>12</v>
      </c>
    </row>
    <row r="11" spans="1:312" s="1" customFormat="1">
      <c r="A11" s="83" t="s">
        <v>1682</v>
      </c>
      <c r="B11" s="84" t="s">
        <v>1674</v>
      </c>
      <c r="C11" s="85" t="s">
        <v>6</v>
      </c>
      <c r="D11" s="85" t="s">
        <v>263</v>
      </c>
      <c r="E11" s="84" t="s">
        <v>202</v>
      </c>
      <c r="JT11" s="1" t="s">
        <v>276</v>
      </c>
      <c r="JU11" s="1" t="s">
        <v>276</v>
      </c>
      <c r="JV11" s="1" t="s">
        <v>13</v>
      </c>
      <c r="JY11" s="1" t="s">
        <v>13</v>
      </c>
      <c r="KF11" s="1" t="s">
        <v>11</v>
      </c>
      <c r="KH11" s="1" t="s">
        <v>12</v>
      </c>
    </row>
    <row r="12" spans="1:312" s="1" customFormat="1">
      <c r="A12" s="83" t="s">
        <v>1704</v>
      </c>
      <c r="B12" s="84" t="s">
        <v>1696</v>
      </c>
      <c r="C12" s="85" t="s">
        <v>6</v>
      </c>
      <c r="D12" s="85" t="s">
        <v>36</v>
      </c>
      <c r="E12" s="84" t="s">
        <v>202</v>
      </c>
      <c r="JY12" s="1" t="s">
        <v>276</v>
      </c>
      <c r="JZ12" s="1" t="s">
        <v>276</v>
      </c>
      <c r="KA12" s="1" t="s">
        <v>13</v>
      </c>
      <c r="KI12" s="1" t="s">
        <v>11</v>
      </c>
      <c r="KM12" s="1" t="s">
        <v>12</v>
      </c>
    </row>
    <row r="13" spans="1:312" s="1" customFormat="1">
      <c r="A13" s="83" t="s">
        <v>1718</v>
      </c>
      <c r="B13" s="84" t="s">
        <v>1715</v>
      </c>
      <c r="C13" s="85" t="s">
        <v>6</v>
      </c>
      <c r="D13" s="85" t="s">
        <v>178</v>
      </c>
      <c r="E13" s="84" t="s">
        <v>202</v>
      </c>
      <c r="JZ13" s="1" t="s">
        <v>276</v>
      </c>
      <c r="KA13" s="1" t="s">
        <v>276</v>
      </c>
      <c r="KF13" s="1" t="s">
        <v>13</v>
      </c>
      <c r="KG13" s="1" t="s">
        <v>13</v>
      </c>
      <c r="KM13" s="1" t="s">
        <v>11</v>
      </c>
      <c r="KO13" s="1" t="s">
        <v>12</v>
      </c>
      <c r="KU13" s="82"/>
    </row>
    <row r="14" spans="1:312" s="1" customFormat="1">
      <c r="A14" s="83" t="s">
        <v>1786</v>
      </c>
      <c r="B14" s="84" t="s">
        <v>1776</v>
      </c>
      <c r="C14" s="85" t="s">
        <v>6</v>
      </c>
      <c r="D14" s="85" t="s">
        <v>297</v>
      </c>
      <c r="E14" s="84" t="s">
        <v>202</v>
      </c>
      <c r="KI14" s="1" t="s">
        <v>276</v>
      </c>
      <c r="KJ14" s="1" t="s">
        <v>276</v>
      </c>
      <c r="KM14" s="1" t="s">
        <v>13</v>
      </c>
      <c r="KN14" s="1" t="s">
        <v>13</v>
      </c>
      <c r="KT14" s="1" t="s">
        <v>11</v>
      </c>
      <c r="KV14" s="1" t="s">
        <v>12</v>
      </c>
    </row>
    <row r="15" spans="1:312">
      <c r="A15" s="83" t="s">
        <v>1814</v>
      </c>
      <c r="B15" s="84" t="s">
        <v>1795</v>
      </c>
      <c r="C15" s="85" t="s">
        <v>6</v>
      </c>
      <c r="D15" s="85" t="s">
        <v>297</v>
      </c>
      <c r="E15" s="84" t="s">
        <v>762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 t="s">
        <v>276</v>
      </c>
      <c r="KK15" s="1"/>
      <c r="KL15" s="1"/>
      <c r="KM15" s="1" t="s">
        <v>276</v>
      </c>
      <c r="KN15" s="1" t="s">
        <v>13</v>
      </c>
      <c r="KO15" s="1" t="s">
        <v>13</v>
      </c>
      <c r="KP15" s="1"/>
      <c r="KQ15" s="1"/>
      <c r="KR15" s="1"/>
      <c r="KS15" s="1"/>
      <c r="KT15" s="1"/>
      <c r="KU15" s="1" t="s">
        <v>11</v>
      </c>
      <c r="KV15" s="1"/>
      <c r="KW15" s="1" t="s">
        <v>12</v>
      </c>
      <c r="KX15" s="1"/>
      <c r="KY15" s="1"/>
      <c r="KZ15" s="1"/>
    </row>
    <row r="16" spans="1:312" s="1" customFormat="1">
      <c r="A16" s="86" t="s">
        <v>1815</v>
      </c>
      <c r="B16" s="87" t="s">
        <v>1796</v>
      </c>
      <c r="C16" s="88" t="s">
        <v>6</v>
      </c>
      <c r="D16" s="88" t="s">
        <v>39</v>
      </c>
      <c r="E16" s="87" t="s">
        <v>202</v>
      </c>
      <c r="KJ16" s="1" t="s">
        <v>276</v>
      </c>
      <c r="KM16" s="1" t="s">
        <v>276</v>
      </c>
      <c r="KN16" s="1" t="s">
        <v>13</v>
      </c>
      <c r="KT16" s="1" t="s">
        <v>11</v>
      </c>
      <c r="KV16" s="1" t="s">
        <v>12</v>
      </c>
    </row>
    <row r="17" spans="1:320">
      <c r="A17" s="83" t="s">
        <v>2139</v>
      </c>
      <c r="B17" s="84" t="s">
        <v>1820</v>
      </c>
      <c r="C17" s="85" t="s">
        <v>6</v>
      </c>
      <c r="D17" s="85" t="s">
        <v>1183</v>
      </c>
      <c r="E17" s="84" t="s">
        <v>773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 t="s">
        <v>276</v>
      </c>
      <c r="KN17" s="1" t="s">
        <v>276</v>
      </c>
      <c r="KO17" s="1" t="s">
        <v>13</v>
      </c>
      <c r="KP17" s="1" t="s">
        <v>13</v>
      </c>
      <c r="KQ17" s="1"/>
      <c r="KR17" s="1"/>
      <c r="KS17" s="1"/>
      <c r="KT17" s="1"/>
      <c r="KU17" s="1" t="s">
        <v>11</v>
      </c>
      <c r="KV17" s="1"/>
      <c r="KW17" s="1" t="s">
        <v>12</v>
      </c>
      <c r="KX17" s="1"/>
      <c r="KY17" s="1"/>
      <c r="KZ17" s="1"/>
    </row>
    <row r="18" spans="1:320">
      <c r="A18" s="83" t="s">
        <v>2152</v>
      </c>
      <c r="B18" s="84" t="s">
        <v>2146</v>
      </c>
      <c r="C18" s="85" t="s">
        <v>6</v>
      </c>
      <c r="D18" s="85" t="s">
        <v>2148</v>
      </c>
      <c r="E18" s="84" t="s">
        <v>1624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 t="s">
        <v>276</v>
      </c>
      <c r="KO18" s="1" t="s">
        <v>276</v>
      </c>
      <c r="KP18" s="1" t="s">
        <v>13</v>
      </c>
      <c r="KQ18" s="1"/>
      <c r="KR18" s="1"/>
      <c r="KS18" s="1"/>
      <c r="KT18" s="1"/>
      <c r="KU18" s="1"/>
      <c r="KV18" s="1" t="s">
        <v>11</v>
      </c>
      <c r="KW18" s="1"/>
      <c r="KX18" s="1" t="s">
        <v>12</v>
      </c>
      <c r="KY18" s="1"/>
      <c r="KZ18" s="1"/>
    </row>
    <row r="19" spans="1:320">
      <c r="A19" s="2" t="s">
        <v>2194</v>
      </c>
      <c r="B19" s="3" t="s">
        <v>2183</v>
      </c>
      <c r="C19" t="s">
        <v>6</v>
      </c>
      <c r="D19" t="s">
        <v>166</v>
      </c>
      <c r="E19" s="3" t="s">
        <v>736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 t="s">
        <v>276</v>
      </c>
      <c r="KU19" s="1" t="s">
        <v>276</v>
      </c>
      <c r="KV19" s="1" t="s">
        <v>13</v>
      </c>
      <c r="KW19" s="1" t="s">
        <v>13</v>
      </c>
      <c r="KX19" s="1"/>
      <c r="KY19" s="1"/>
      <c r="KZ19" s="1"/>
      <c r="LC19" t="s">
        <v>167</v>
      </c>
      <c r="LE19" t="s">
        <v>12</v>
      </c>
    </row>
    <row r="20" spans="1:320">
      <c r="A20" s="2" t="s">
        <v>2207</v>
      </c>
      <c r="B20" s="3" t="s">
        <v>2197</v>
      </c>
      <c r="C20" t="s">
        <v>6</v>
      </c>
      <c r="D20" t="s">
        <v>2202</v>
      </c>
      <c r="E20" s="3" t="s">
        <v>762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 t="s">
        <v>276</v>
      </c>
      <c r="KV20" s="1" t="s">
        <v>276</v>
      </c>
      <c r="KW20" s="1" t="s">
        <v>276</v>
      </c>
      <c r="KX20" s="1" t="s">
        <v>13</v>
      </c>
      <c r="KY20" s="1"/>
      <c r="KZ20" s="1"/>
      <c r="LD20" t="s">
        <v>11</v>
      </c>
      <c r="LH20" t="s">
        <v>2206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5"/>
  <sheetViews>
    <sheetView tabSelected="1" topLeftCell="A441" workbookViewId="0">
      <selection activeCell="E475" sqref="E475:G475"/>
    </sheetView>
  </sheetViews>
  <sheetFormatPr defaultRowHeight="13.5"/>
  <cols>
    <col min="1" max="1" width="21.625" customWidth="1"/>
    <col min="2" max="2" width="29.875" customWidth="1"/>
    <col min="4" max="4" width="13.375" customWidth="1"/>
    <col min="5" max="5" width="15.375" bestFit="1" customWidth="1"/>
    <col min="7" max="7" width="9" style="80"/>
    <col min="8" max="8" width="24.75" customWidth="1"/>
    <col min="9" max="9" width="16.125" customWidth="1"/>
    <col min="10" max="10" width="13.875" customWidth="1"/>
    <col min="12" max="12" width="29.25" customWidth="1"/>
  </cols>
  <sheetData>
    <row r="1" spans="1:15" s="63" customFormat="1" ht="12.75">
      <c r="A1" s="63" t="s">
        <v>1829</v>
      </c>
      <c r="B1" s="63" t="s">
        <v>1830</v>
      </c>
      <c r="C1" s="63" t="s">
        <v>1831</v>
      </c>
      <c r="D1" s="63" t="s">
        <v>1832</v>
      </c>
      <c r="E1" s="63" t="s">
        <v>1833</v>
      </c>
      <c r="F1" s="64" t="s">
        <v>1834</v>
      </c>
      <c r="G1" s="65" t="s">
        <v>1835</v>
      </c>
      <c r="H1" s="63" t="s">
        <v>1836</v>
      </c>
      <c r="I1" s="63" t="s">
        <v>1837</v>
      </c>
      <c r="J1" s="63" t="s">
        <v>1838</v>
      </c>
      <c r="K1" s="63" t="s">
        <v>1839</v>
      </c>
      <c r="L1" s="63" t="s">
        <v>1840</v>
      </c>
      <c r="M1" s="63" t="s">
        <v>1841</v>
      </c>
      <c r="N1" s="63" t="s">
        <v>1842</v>
      </c>
      <c r="O1" s="63" t="s">
        <v>1843</v>
      </c>
    </row>
    <row r="2" spans="1:15" s="1" customFormat="1" ht="19.5" customHeight="1">
      <c r="A2" s="58" t="s">
        <v>1844</v>
      </c>
      <c r="B2" s="58" t="s">
        <v>1845</v>
      </c>
      <c r="C2" s="58" t="s">
        <v>1846</v>
      </c>
      <c r="D2" s="58" t="s">
        <v>1847</v>
      </c>
      <c r="E2" s="66" t="s">
        <v>1848</v>
      </c>
      <c r="F2" s="67" t="s">
        <v>1849</v>
      </c>
      <c r="G2" s="72" t="s">
        <v>1850</v>
      </c>
      <c r="H2" s="66" t="s">
        <v>1851</v>
      </c>
      <c r="I2" s="66" t="s">
        <v>1852</v>
      </c>
      <c r="J2" s="66" t="s">
        <v>1851</v>
      </c>
      <c r="K2" s="66" t="s">
        <v>1853</v>
      </c>
      <c r="L2" s="66" t="s">
        <v>1854</v>
      </c>
      <c r="M2" s="66" t="s">
        <v>1855</v>
      </c>
      <c r="N2" s="66" t="s">
        <v>1856</v>
      </c>
      <c r="O2" s="66" t="s">
        <v>1857</v>
      </c>
    </row>
    <row r="3" spans="1:15" s="1" customFormat="1" ht="19.5" customHeight="1">
      <c r="A3" s="58" t="s">
        <v>1858</v>
      </c>
      <c r="B3" s="58" t="s">
        <v>1859</v>
      </c>
      <c r="C3" s="58" t="s">
        <v>1846</v>
      </c>
      <c r="D3" s="58" t="s">
        <v>1860</v>
      </c>
      <c r="E3" s="66" t="s">
        <v>1861</v>
      </c>
      <c r="F3" s="67" t="s">
        <v>1849</v>
      </c>
      <c r="G3" s="72" t="s">
        <v>1850</v>
      </c>
      <c r="H3" s="66" t="s">
        <v>1862</v>
      </c>
      <c r="I3" s="66" t="s">
        <v>1863</v>
      </c>
      <c r="J3" s="66" t="s">
        <v>1862</v>
      </c>
      <c r="K3" s="66" t="s">
        <v>1853</v>
      </c>
      <c r="L3" s="66" t="s">
        <v>1864</v>
      </c>
      <c r="M3" s="66" t="s">
        <v>1865</v>
      </c>
      <c r="N3" s="66" t="s">
        <v>1856</v>
      </c>
      <c r="O3" s="66" t="s">
        <v>1857</v>
      </c>
    </row>
    <row r="4" spans="1:15" s="107" customFormat="1" ht="19.5" customHeight="1">
      <c r="A4" s="102" t="s">
        <v>1866</v>
      </c>
      <c r="B4" s="102" t="s">
        <v>1867</v>
      </c>
      <c r="C4" s="102" t="s">
        <v>1846</v>
      </c>
      <c r="D4" s="102" t="s">
        <v>1868</v>
      </c>
      <c r="E4" s="104" t="s">
        <v>1869</v>
      </c>
      <c r="F4" s="105" t="s">
        <v>1870</v>
      </c>
      <c r="G4" s="113" t="s">
        <v>2606</v>
      </c>
      <c r="H4" s="104" t="s">
        <v>1871</v>
      </c>
      <c r="I4" s="104" t="s">
        <v>1872</v>
      </c>
      <c r="J4" s="104" t="s">
        <v>1871</v>
      </c>
      <c r="K4" s="104" t="s">
        <v>1873</v>
      </c>
      <c r="L4" s="104" t="s">
        <v>1874</v>
      </c>
      <c r="M4" s="104" t="s">
        <v>1875</v>
      </c>
      <c r="N4" s="104" t="s">
        <v>1856</v>
      </c>
      <c r="O4" s="104" t="s">
        <v>1857</v>
      </c>
    </row>
    <row r="5" spans="1:15" s="107" customFormat="1" ht="19.5" customHeight="1">
      <c r="A5" s="102" t="s">
        <v>1876</v>
      </c>
      <c r="B5" s="102" t="s">
        <v>1877</v>
      </c>
      <c r="C5" s="102" t="s">
        <v>1846</v>
      </c>
      <c r="D5" s="102" t="s">
        <v>1878</v>
      </c>
      <c r="E5" s="104" t="s">
        <v>1879</v>
      </c>
      <c r="F5" s="105" t="s">
        <v>1880</v>
      </c>
      <c r="G5" s="113" t="s">
        <v>1881</v>
      </c>
      <c r="H5" s="104" t="s">
        <v>1882</v>
      </c>
      <c r="I5" s="104" t="s">
        <v>1883</v>
      </c>
      <c r="J5" s="104" t="s">
        <v>1882</v>
      </c>
      <c r="K5" s="104" t="s">
        <v>1884</v>
      </c>
      <c r="L5" s="104" t="s">
        <v>1885</v>
      </c>
      <c r="M5" s="104" t="s">
        <v>1886</v>
      </c>
      <c r="N5" s="104" t="s">
        <v>1856</v>
      </c>
      <c r="O5" s="104" t="s">
        <v>1857</v>
      </c>
    </row>
    <row r="6" spans="1:15" ht="19.5" customHeight="1">
      <c r="A6" s="68" t="s">
        <v>1887</v>
      </c>
      <c r="B6" s="68" t="s">
        <v>1888</v>
      </c>
      <c r="C6" s="68" t="s">
        <v>1846</v>
      </c>
      <c r="D6" s="68" t="s">
        <v>1889</v>
      </c>
      <c r="E6" s="69" t="s">
        <v>1890</v>
      </c>
      <c r="F6" s="70" t="s">
        <v>1849</v>
      </c>
      <c r="G6" s="71" t="s">
        <v>1850</v>
      </c>
      <c r="H6" s="69" t="s">
        <v>1891</v>
      </c>
      <c r="I6" s="69" t="s">
        <v>1892</v>
      </c>
      <c r="J6" s="69" t="s">
        <v>1891</v>
      </c>
      <c r="K6" s="69" t="s">
        <v>1893</v>
      </c>
      <c r="L6" s="69" t="s">
        <v>1888</v>
      </c>
      <c r="M6" s="69" t="s">
        <v>1894</v>
      </c>
      <c r="N6" s="69" t="s">
        <v>1856</v>
      </c>
      <c r="O6" s="69" t="s">
        <v>1857</v>
      </c>
    </row>
    <row r="7" spans="1:15" ht="19.5" customHeight="1">
      <c r="A7" s="68" t="s">
        <v>1895</v>
      </c>
      <c r="B7" s="68" t="s">
        <v>1896</v>
      </c>
      <c r="C7" s="68" t="s">
        <v>1846</v>
      </c>
      <c r="D7" s="68" t="s">
        <v>1897</v>
      </c>
      <c r="E7" s="69" t="s">
        <v>1898</v>
      </c>
      <c r="F7" s="70" t="s">
        <v>1849</v>
      </c>
      <c r="G7" s="71" t="s">
        <v>1850</v>
      </c>
      <c r="H7" s="69" t="s">
        <v>1899</v>
      </c>
      <c r="I7" s="69" t="s">
        <v>1900</v>
      </c>
      <c r="J7" s="69" t="s">
        <v>1899</v>
      </c>
      <c r="K7" s="69" t="s">
        <v>1893</v>
      </c>
      <c r="L7" s="69" t="s">
        <v>1896</v>
      </c>
      <c r="M7" s="69" t="s">
        <v>1901</v>
      </c>
      <c r="N7" s="69" t="s">
        <v>1856</v>
      </c>
      <c r="O7" s="69" t="s">
        <v>1857</v>
      </c>
    </row>
    <row r="8" spans="1:15" ht="19.5" customHeight="1">
      <c r="A8" s="68" t="s">
        <v>1902</v>
      </c>
      <c r="B8" s="68" t="s">
        <v>1903</v>
      </c>
      <c r="C8" s="68" t="s">
        <v>1846</v>
      </c>
      <c r="D8" s="68" t="s">
        <v>1904</v>
      </c>
      <c r="E8" s="69" t="s">
        <v>1905</v>
      </c>
      <c r="F8" s="70" t="s">
        <v>1849</v>
      </c>
      <c r="G8" s="71" t="s">
        <v>1850</v>
      </c>
      <c r="H8" s="69" t="s">
        <v>1906</v>
      </c>
      <c r="I8" s="69" t="s">
        <v>1907</v>
      </c>
      <c r="J8" s="69" t="s">
        <v>1906</v>
      </c>
      <c r="K8" s="69" t="s">
        <v>1893</v>
      </c>
      <c r="L8" s="69" t="s">
        <v>1903</v>
      </c>
      <c r="M8" s="69" t="s">
        <v>1908</v>
      </c>
      <c r="N8" s="69" t="s">
        <v>1856</v>
      </c>
      <c r="O8" s="69" t="s">
        <v>1857</v>
      </c>
    </row>
    <row r="9" spans="1:15" ht="19.5" customHeight="1">
      <c r="A9" s="68" t="s">
        <v>1909</v>
      </c>
      <c r="B9" s="68" t="s">
        <v>1910</v>
      </c>
      <c r="C9" s="68" t="s">
        <v>1846</v>
      </c>
      <c r="D9" s="68" t="s">
        <v>1911</v>
      </c>
      <c r="E9" s="69" t="s">
        <v>1912</v>
      </c>
      <c r="F9" s="67" t="s">
        <v>1880</v>
      </c>
      <c r="G9" s="72" t="s">
        <v>1881</v>
      </c>
      <c r="H9" s="69" t="s">
        <v>1913</v>
      </c>
      <c r="I9" s="69" t="s">
        <v>1914</v>
      </c>
      <c r="J9" s="69" t="s">
        <v>1913</v>
      </c>
      <c r="K9" s="69" t="s">
        <v>1853</v>
      </c>
      <c r="L9" s="69" t="s">
        <v>1915</v>
      </c>
      <c r="M9" s="69" t="s">
        <v>1916</v>
      </c>
      <c r="N9" s="69" t="s">
        <v>1856</v>
      </c>
      <c r="O9" s="69" t="s">
        <v>1857</v>
      </c>
    </row>
    <row r="10" spans="1:15" s="107" customFormat="1" ht="19.5" customHeight="1">
      <c r="A10" s="102" t="s">
        <v>1917</v>
      </c>
      <c r="B10" s="102" t="s">
        <v>1918</v>
      </c>
      <c r="C10" s="102" t="s">
        <v>1846</v>
      </c>
      <c r="D10" s="102" t="s">
        <v>1919</v>
      </c>
      <c r="E10" s="104" t="s">
        <v>1920</v>
      </c>
      <c r="F10" s="105" t="s">
        <v>1849</v>
      </c>
      <c r="G10" s="113" t="s">
        <v>1850</v>
      </c>
      <c r="H10" s="104" t="s">
        <v>1921</v>
      </c>
      <c r="I10" s="104" t="s">
        <v>1922</v>
      </c>
      <c r="J10" s="104" t="s">
        <v>1921</v>
      </c>
      <c r="K10" s="104" t="s">
        <v>1853</v>
      </c>
      <c r="L10" s="104" t="s">
        <v>1923</v>
      </c>
      <c r="M10" s="104" t="s">
        <v>1924</v>
      </c>
      <c r="N10" s="104" t="s">
        <v>1925</v>
      </c>
      <c r="O10" s="104" t="s">
        <v>1857</v>
      </c>
    </row>
    <row r="11" spans="1:15" s="107" customFormat="1" ht="19.5" customHeight="1">
      <c r="A11" s="102" t="s">
        <v>1926</v>
      </c>
      <c r="B11" s="102" t="s">
        <v>1927</v>
      </c>
      <c r="C11" s="102" t="s">
        <v>1846</v>
      </c>
      <c r="D11" s="102" t="s">
        <v>1928</v>
      </c>
      <c r="E11" s="104" t="s">
        <v>1929</v>
      </c>
      <c r="F11" s="105" t="s">
        <v>1849</v>
      </c>
      <c r="G11" s="113" t="s">
        <v>1850</v>
      </c>
      <c r="H11" s="104" t="s">
        <v>1930</v>
      </c>
      <c r="I11" s="104" t="s">
        <v>1931</v>
      </c>
      <c r="J11" s="104" t="s">
        <v>1930</v>
      </c>
      <c r="K11" s="104" t="s">
        <v>1853</v>
      </c>
      <c r="L11" s="104" t="s">
        <v>1932</v>
      </c>
      <c r="M11" s="104" t="s">
        <v>1933</v>
      </c>
      <c r="N11" s="104" t="s">
        <v>1925</v>
      </c>
      <c r="O11" s="104" t="s">
        <v>1857</v>
      </c>
    </row>
    <row r="12" spans="1:15" s="1" customFormat="1" ht="19.5" customHeight="1">
      <c r="A12" s="58" t="s">
        <v>1934</v>
      </c>
      <c r="B12" s="58" t="s">
        <v>1935</v>
      </c>
      <c r="C12" s="58" t="s">
        <v>1846</v>
      </c>
      <c r="D12" s="58" t="s">
        <v>1936</v>
      </c>
      <c r="E12" s="66" t="s">
        <v>1937</v>
      </c>
      <c r="F12" s="67" t="s">
        <v>1849</v>
      </c>
      <c r="G12" s="72" t="s">
        <v>1850</v>
      </c>
      <c r="H12" s="66" t="s">
        <v>1938</v>
      </c>
      <c r="I12" s="66" t="s">
        <v>1939</v>
      </c>
      <c r="J12" s="66" t="s">
        <v>1938</v>
      </c>
      <c r="K12" s="66" t="s">
        <v>1853</v>
      </c>
      <c r="L12" s="66" t="s">
        <v>1940</v>
      </c>
      <c r="M12" s="66" t="s">
        <v>1941</v>
      </c>
      <c r="N12" s="66" t="s">
        <v>1856</v>
      </c>
      <c r="O12" s="66" t="s">
        <v>1857</v>
      </c>
    </row>
    <row r="13" spans="1:15" s="107" customFormat="1" ht="19.5" customHeight="1">
      <c r="A13" s="102" t="s">
        <v>1942</v>
      </c>
      <c r="B13" s="102" t="s">
        <v>1943</v>
      </c>
      <c r="C13" s="102" t="s">
        <v>1846</v>
      </c>
      <c r="D13" s="102" t="s">
        <v>1944</v>
      </c>
      <c r="E13" s="108" t="s">
        <v>2824</v>
      </c>
      <c r="F13" s="105" t="s">
        <v>1849</v>
      </c>
      <c r="G13" s="114" t="s">
        <v>2822</v>
      </c>
      <c r="H13" s="104" t="s">
        <v>1945</v>
      </c>
      <c r="I13" s="104" t="s">
        <v>1946</v>
      </c>
      <c r="J13" s="104" t="s">
        <v>1947</v>
      </c>
      <c r="K13" s="104" t="s">
        <v>1853</v>
      </c>
      <c r="L13" s="104" t="s">
        <v>1948</v>
      </c>
      <c r="M13" s="104" t="s">
        <v>1949</v>
      </c>
      <c r="N13" s="104" t="s">
        <v>1856</v>
      </c>
      <c r="O13" s="104" t="s">
        <v>1857</v>
      </c>
    </row>
    <row r="14" spans="1:15" s="107" customFormat="1" ht="19.5" customHeight="1">
      <c r="A14" s="102" t="s">
        <v>1950</v>
      </c>
      <c r="B14" s="102" t="s">
        <v>1951</v>
      </c>
      <c r="C14" s="102" t="s">
        <v>1846</v>
      </c>
      <c r="D14" s="102" t="s">
        <v>1952</v>
      </c>
      <c r="E14" s="104" t="s">
        <v>1953</v>
      </c>
      <c r="F14" s="105" t="s">
        <v>1849</v>
      </c>
      <c r="G14" s="106" t="s">
        <v>1850</v>
      </c>
      <c r="H14" s="104" t="s">
        <v>1954</v>
      </c>
      <c r="I14" s="104" t="s">
        <v>1955</v>
      </c>
      <c r="J14" s="104" t="s">
        <v>1954</v>
      </c>
      <c r="K14" s="104" t="s">
        <v>1853</v>
      </c>
      <c r="L14" s="104" t="s">
        <v>1956</v>
      </c>
      <c r="M14" s="104" t="s">
        <v>1957</v>
      </c>
      <c r="N14" s="104" t="s">
        <v>1856</v>
      </c>
      <c r="O14" s="104" t="s">
        <v>1857</v>
      </c>
    </row>
    <row r="15" spans="1:15" s="107" customFormat="1" ht="19.5" customHeight="1">
      <c r="A15" s="102" t="s">
        <v>1958</v>
      </c>
      <c r="B15" s="102" t="s">
        <v>1959</v>
      </c>
      <c r="C15" s="102" t="s">
        <v>1846</v>
      </c>
      <c r="D15" s="102" t="s">
        <v>1960</v>
      </c>
      <c r="E15" s="104" t="s">
        <v>1961</v>
      </c>
      <c r="F15" s="104" t="s">
        <v>1962</v>
      </c>
      <c r="G15" s="116" t="s">
        <v>2832</v>
      </c>
      <c r="H15" s="104" t="s">
        <v>1963</v>
      </c>
      <c r="I15" s="104" t="s">
        <v>1964</v>
      </c>
      <c r="J15" s="104" t="s">
        <v>1963</v>
      </c>
      <c r="K15" s="104" t="s">
        <v>1853</v>
      </c>
      <c r="L15" s="104" t="s">
        <v>1965</v>
      </c>
      <c r="M15" s="104" t="s">
        <v>1966</v>
      </c>
      <c r="N15" s="104" t="s">
        <v>1856</v>
      </c>
      <c r="O15" s="104" t="s">
        <v>1857</v>
      </c>
    </row>
    <row r="16" spans="1:15" s="1" customFormat="1" ht="19.5" customHeight="1">
      <c r="A16" s="58" t="s">
        <v>1967</v>
      </c>
      <c r="B16" s="58" t="s">
        <v>1968</v>
      </c>
      <c r="C16" s="58" t="s">
        <v>1846</v>
      </c>
      <c r="D16" s="58" t="s">
        <v>1969</v>
      </c>
      <c r="E16" s="66" t="s">
        <v>1970</v>
      </c>
      <c r="F16" s="67" t="s">
        <v>1870</v>
      </c>
      <c r="G16" s="72" t="s">
        <v>2499</v>
      </c>
      <c r="H16" s="66" t="s">
        <v>1971</v>
      </c>
      <c r="I16" s="66" t="s">
        <v>1972</v>
      </c>
      <c r="J16" s="66" t="s">
        <v>1971</v>
      </c>
      <c r="K16" s="66" t="s">
        <v>1853</v>
      </c>
      <c r="L16" s="66" t="s">
        <v>1973</v>
      </c>
      <c r="M16" s="66" t="s">
        <v>1974</v>
      </c>
      <c r="N16" s="66" t="s">
        <v>1856</v>
      </c>
      <c r="O16" s="66" t="s">
        <v>1857</v>
      </c>
    </row>
    <row r="17" spans="1:15" s="107" customFormat="1" ht="19.5" customHeight="1">
      <c r="A17" s="102" t="s">
        <v>1975</v>
      </c>
      <c r="B17" s="102" t="s">
        <v>1976</v>
      </c>
      <c r="C17" s="102" t="s">
        <v>1846</v>
      </c>
      <c r="D17" s="102" t="s">
        <v>1977</v>
      </c>
      <c r="E17" s="104" t="s">
        <v>1978</v>
      </c>
      <c r="F17" s="105" t="s">
        <v>1870</v>
      </c>
      <c r="G17" s="116" t="s">
        <v>2834</v>
      </c>
      <c r="H17" s="104" t="s">
        <v>1979</v>
      </c>
      <c r="I17" s="104" t="s">
        <v>1980</v>
      </c>
      <c r="J17" s="104" t="s">
        <v>1979</v>
      </c>
      <c r="K17" s="104" t="s">
        <v>1853</v>
      </c>
      <c r="L17" s="104" t="s">
        <v>1981</v>
      </c>
      <c r="M17" s="104" t="s">
        <v>1982</v>
      </c>
      <c r="N17" s="104" t="s">
        <v>1856</v>
      </c>
      <c r="O17" s="104" t="s">
        <v>1857</v>
      </c>
    </row>
    <row r="18" spans="1:15" s="107" customFormat="1" ht="19.5" customHeight="1">
      <c r="A18" s="102" t="s">
        <v>1983</v>
      </c>
      <c r="B18" s="102" t="s">
        <v>1984</v>
      </c>
      <c r="C18" s="102" t="s">
        <v>1846</v>
      </c>
      <c r="D18" s="102" t="s">
        <v>1985</v>
      </c>
      <c r="E18" s="104" t="s">
        <v>1986</v>
      </c>
      <c r="F18" s="105" t="s">
        <v>1870</v>
      </c>
      <c r="G18" s="116" t="s">
        <v>2835</v>
      </c>
      <c r="H18" s="104" t="s">
        <v>1987</v>
      </c>
      <c r="I18" s="104" t="s">
        <v>1988</v>
      </c>
      <c r="J18" s="104" t="s">
        <v>1987</v>
      </c>
      <c r="K18" s="104" t="s">
        <v>1853</v>
      </c>
      <c r="L18" s="104" t="s">
        <v>1989</v>
      </c>
      <c r="M18" s="104" t="s">
        <v>1990</v>
      </c>
      <c r="N18" s="104" t="s">
        <v>1856</v>
      </c>
      <c r="O18" s="104" t="s">
        <v>1857</v>
      </c>
    </row>
    <row r="19" spans="1:15" s="33" customFormat="1" ht="19.5" customHeight="1">
      <c r="A19" s="118" t="s">
        <v>1991</v>
      </c>
      <c r="B19" s="121" t="s">
        <v>1992</v>
      </c>
      <c r="C19" s="118" t="s">
        <v>1846</v>
      </c>
      <c r="D19" s="118" t="s">
        <v>1993</v>
      </c>
      <c r="E19" s="120" t="s">
        <v>1994</v>
      </c>
      <c r="F19" s="119" t="s">
        <v>1870</v>
      </c>
      <c r="G19" s="115" t="s">
        <v>1995</v>
      </c>
      <c r="H19" s="120" t="s">
        <v>1996</v>
      </c>
      <c r="I19" s="120" t="s">
        <v>1997</v>
      </c>
      <c r="J19" s="120" t="s">
        <v>1996</v>
      </c>
      <c r="K19" s="120" t="s">
        <v>1853</v>
      </c>
      <c r="L19" s="120" t="s">
        <v>1998</v>
      </c>
      <c r="M19" s="120" t="s">
        <v>1999</v>
      </c>
      <c r="N19" s="120" t="s">
        <v>1856</v>
      </c>
      <c r="O19" s="120" t="s">
        <v>1857</v>
      </c>
    </row>
    <row r="20" spans="1:15" ht="19.5" customHeight="1">
      <c r="A20" s="68" t="s">
        <v>2000</v>
      </c>
      <c r="B20" s="68" t="s">
        <v>2001</v>
      </c>
      <c r="C20" s="68" t="s">
        <v>1846</v>
      </c>
      <c r="D20" s="68" t="s">
        <v>2002</v>
      </c>
      <c r="E20" s="69" t="s">
        <v>2003</v>
      </c>
      <c r="F20" s="70" t="s">
        <v>1849</v>
      </c>
      <c r="G20" s="71" t="s">
        <v>1850</v>
      </c>
      <c r="H20" s="69" t="s">
        <v>2004</v>
      </c>
      <c r="I20" s="69" t="s">
        <v>2005</v>
      </c>
      <c r="J20" s="69" t="s">
        <v>2004</v>
      </c>
      <c r="K20" s="69" t="s">
        <v>1853</v>
      </c>
      <c r="L20" s="69" t="s">
        <v>2006</v>
      </c>
      <c r="M20" s="69" t="s">
        <v>2007</v>
      </c>
      <c r="N20" s="69" t="s">
        <v>1856</v>
      </c>
      <c r="O20" s="69" t="s">
        <v>1857</v>
      </c>
    </row>
    <row r="21" spans="1:15" s="107" customFormat="1" ht="19.5" customHeight="1">
      <c r="A21" s="102" t="s">
        <v>2008</v>
      </c>
      <c r="B21" s="102" t="s">
        <v>2009</v>
      </c>
      <c r="C21" s="102" t="s">
        <v>1846</v>
      </c>
      <c r="D21" s="102" t="s">
        <v>2010</v>
      </c>
      <c r="E21" s="108" t="s">
        <v>2825</v>
      </c>
      <c r="F21" s="105" t="s">
        <v>2011</v>
      </c>
      <c r="G21" s="116" t="s">
        <v>2823</v>
      </c>
      <c r="H21" s="104" t="s">
        <v>2012</v>
      </c>
      <c r="I21" s="104" t="s">
        <v>2013</v>
      </c>
      <c r="J21" s="104" t="s">
        <v>2012</v>
      </c>
      <c r="K21" s="104" t="s">
        <v>1853</v>
      </c>
      <c r="L21" s="104" t="s">
        <v>2014</v>
      </c>
      <c r="M21" s="104" t="s">
        <v>2015</v>
      </c>
      <c r="N21" s="104" t="s">
        <v>1856</v>
      </c>
      <c r="O21" s="104" t="s">
        <v>1857</v>
      </c>
    </row>
    <row r="22" spans="1:15" s="107" customFormat="1" ht="19.5" customHeight="1">
      <c r="A22" s="102" t="s">
        <v>2016</v>
      </c>
      <c r="B22" s="102" t="s">
        <v>2017</v>
      </c>
      <c r="C22" s="102" t="s">
        <v>1846</v>
      </c>
      <c r="D22" s="102" t="s">
        <v>2018</v>
      </c>
      <c r="E22" s="104" t="s">
        <v>2019</v>
      </c>
      <c r="F22" s="105" t="s">
        <v>1849</v>
      </c>
      <c r="G22" s="113" t="s">
        <v>1850</v>
      </c>
      <c r="H22" s="104" t="s">
        <v>2020</v>
      </c>
      <c r="I22" s="104" t="s">
        <v>2021</v>
      </c>
      <c r="J22" s="104" t="s">
        <v>2020</v>
      </c>
      <c r="K22" s="104" t="s">
        <v>1853</v>
      </c>
      <c r="L22" s="104" t="s">
        <v>2022</v>
      </c>
      <c r="M22" s="104" t="s">
        <v>2023</v>
      </c>
      <c r="N22" s="104" t="s">
        <v>1856</v>
      </c>
      <c r="O22" s="104" t="s">
        <v>1857</v>
      </c>
    </row>
    <row r="23" spans="1:15" s="107" customFormat="1" ht="19.5" customHeight="1">
      <c r="A23" s="102" t="s">
        <v>2024</v>
      </c>
      <c r="B23" s="102" t="s">
        <v>2025</v>
      </c>
      <c r="C23" s="102" t="s">
        <v>1846</v>
      </c>
      <c r="D23" s="102" t="s">
        <v>2026</v>
      </c>
      <c r="E23" s="104" t="s">
        <v>2027</v>
      </c>
      <c r="F23" s="105" t="s">
        <v>1849</v>
      </c>
      <c r="G23" s="113" t="s">
        <v>1850</v>
      </c>
      <c r="H23" s="104" t="s">
        <v>2028</v>
      </c>
      <c r="I23" s="104" t="s">
        <v>2029</v>
      </c>
      <c r="J23" s="104" t="s">
        <v>2028</v>
      </c>
      <c r="K23" s="104" t="s">
        <v>2030</v>
      </c>
      <c r="L23" s="104" t="s">
        <v>2031</v>
      </c>
      <c r="M23" s="104" t="s">
        <v>2032</v>
      </c>
      <c r="N23" s="104" t="s">
        <v>1856</v>
      </c>
      <c r="O23" s="104" t="s">
        <v>1857</v>
      </c>
    </row>
    <row r="24" spans="1:15" s="1" customFormat="1" ht="19.5" customHeight="1">
      <c r="A24" s="58" t="s">
        <v>2033</v>
      </c>
      <c r="B24" s="58" t="s">
        <v>2034</v>
      </c>
      <c r="C24" s="58" t="s">
        <v>1846</v>
      </c>
      <c r="D24" s="58" t="s">
        <v>2035</v>
      </c>
      <c r="E24" s="66" t="s">
        <v>2036</v>
      </c>
      <c r="F24" s="67" t="s">
        <v>1849</v>
      </c>
      <c r="G24" s="72" t="s">
        <v>1850</v>
      </c>
      <c r="H24" s="66" t="s">
        <v>2037</v>
      </c>
      <c r="I24" s="66" t="s">
        <v>2038</v>
      </c>
      <c r="J24" s="66" t="s">
        <v>2037</v>
      </c>
      <c r="K24" s="66" t="s">
        <v>1853</v>
      </c>
      <c r="L24" s="66" t="s">
        <v>2039</v>
      </c>
      <c r="M24" s="66" t="s">
        <v>2040</v>
      </c>
      <c r="N24" s="66" t="s">
        <v>1856</v>
      </c>
      <c r="O24" s="66" t="s">
        <v>1857</v>
      </c>
    </row>
    <row r="25" spans="1:15" s="107" customFormat="1" ht="19.5" customHeight="1">
      <c r="A25" s="102" t="s">
        <v>2041</v>
      </c>
      <c r="B25" s="102" t="s">
        <v>2042</v>
      </c>
      <c r="C25" s="102" t="s">
        <v>1846</v>
      </c>
      <c r="D25" s="102" t="s">
        <v>2043</v>
      </c>
      <c r="E25" s="104" t="s">
        <v>2044</v>
      </c>
      <c r="F25" s="105" t="s">
        <v>2045</v>
      </c>
      <c r="G25" s="113" t="s">
        <v>1850</v>
      </c>
      <c r="H25" s="104" t="s">
        <v>2046</v>
      </c>
      <c r="I25" s="104" t="s">
        <v>2047</v>
      </c>
      <c r="J25" s="104" t="s">
        <v>2046</v>
      </c>
      <c r="K25" s="104" t="s">
        <v>2048</v>
      </c>
      <c r="L25" s="104" t="s">
        <v>2042</v>
      </c>
      <c r="M25" s="104" t="s">
        <v>2049</v>
      </c>
      <c r="N25" s="104" t="s">
        <v>1856</v>
      </c>
      <c r="O25" s="104" t="s">
        <v>1857</v>
      </c>
    </row>
    <row r="26" spans="1:15" s="107" customFormat="1" ht="12.75" customHeight="1">
      <c r="A26" s="102"/>
      <c r="B26" s="103" t="s">
        <v>2050</v>
      </c>
      <c r="C26" s="102"/>
      <c r="D26" s="102"/>
      <c r="E26" s="108" t="s">
        <v>2051</v>
      </c>
      <c r="F26" s="105" t="s">
        <v>2052</v>
      </c>
      <c r="G26" s="112" t="s">
        <v>2053</v>
      </c>
      <c r="H26" s="104"/>
      <c r="I26" s="104"/>
      <c r="J26" s="104"/>
      <c r="K26" s="104"/>
      <c r="L26" s="104"/>
      <c r="M26" s="104"/>
      <c r="N26" s="104"/>
      <c r="O26" s="108"/>
    </row>
    <row r="27" spans="1:15" s="1" customFormat="1" ht="12.75" customHeight="1">
      <c r="A27" s="58"/>
      <c r="B27" s="58" t="s">
        <v>2054</v>
      </c>
      <c r="C27" s="58"/>
      <c r="D27" s="58"/>
      <c r="E27" s="73" t="s">
        <v>2827</v>
      </c>
      <c r="F27" s="67" t="s">
        <v>2055</v>
      </c>
      <c r="G27" s="81" t="s">
        <v>2826</v>
      </c>
      <c r="H27" s="66"/>
      <c r="I27" s="66"/>
      <c r="J27" s="66"/>
      <c r="K27" s="66"/>
      <c r="L27" s="66"/>
      <c r="M27" s="66"/>
      <c r="N27" s="66"/>
      <c r="O27" s="73"/>
    </row>
    <row r="28" spans="1:15" s="107" customFormat="1" ht="12.75" customHeight="1">
      <c r="A28" s="102"/>
      <c r="B28" s="102" t="s">
        <v>2056</v>
      </c>
      <c r="C28" s="102"/>
      <c r="D28" s="102"/>
      <c r="E28" s="108" t="s">
        <v>2057</v>
      </c>
      <c r="F28" s="105" t="s">
        <v>1880</v>
      </c>
      <c r="G28" s="112" t="s">
        <v>1881</v>
      </c>
      <c r="H28" s="104"/>
      <c r="I28" s="104"/>
      <c r="J28" s="104"/>
      <c r="K28" s="104"/>
      <c r="L28" s="104"/>
      <c r="M28" s="104"/>
      <c r="N28" s="104"/>
      <c r="O28" s="108"/>
    </row>
    <row r="29" spans="1:15" s="107" customFormat="1" ht="12.75" customHeight="1">
      <c r="A29" s="102"/>
      <c r="B29" s="102" t="s">
        <v>2058</v>
      </c>
      <c r="C29" s="102"/>
      <c r="D29" s="102"/>
      <c r="E29" s="108" t="s">
        <v>2833</v>
      </c>
      <c r="F29" s="122" t="s">
        <v>2746</v>
      </c>
      <c r="G29" s="111" t="s">
        <v>2747</v>
      </c>
      <c r="H29" s="104"/>
      <c r="I29" s="104"/>
      <c r="J29" s="104"/>
      <c r="K29" s="104"/>
      <c r="L29" s="104"/>
      <c r="M29" s="104"/>
      <c r="N29" s="104"/>
      <c r="O29" s="108"/>
    </row>
    <row r="30" spans="1:15" s="107" customFormat="1" ht="12.75" customHeight="1">
      <c r="A30" s="102"/>
      <c r="B30" s="102" t="s">
        <v>2060</v>
      </c>
      <c r="C30" s="102"/>
      <c r="D30" s="102"/>
      <c r="E30" s="108" t="s">
        <v>2061</v>
      </c>
      <c r="F30" s="105" t="s">
        <v>1880</v>
      </c>
      <c r="G30" s="112" t="s">
        <v>2059</v>
      </c>
      <c r="H30" s="104"/>
      <c r="I30" s="104"/>
      <c r="J30" s="104"/>
      <c r="K30" s="104"/>
      <c r="L30" s="104"/>
      <c r="M30" s="104"/>
      <c r="N30" s="104"/>
      <c r="O30" s="108"/>
    </row>
    <row r="31" spans="1:15" s="107" customFormat="1" ht="12.75" customHeight="1">
      <c r="A31" s="102"/>
      <c r="B31" s="102" t="s">
        <v>2062</v>
      </c>
      <c r="C31" s="102"/>
      <c r="D31" s="102"/>
      <c r="E31" s="108" t="s">
        <v>2063</v>
      </c>
      <c r="F31" s="105" t="s">
        <v>1880</v>
      </c>
      <c r="G31" s="112" t="s">
        <v>2059</v>
      </c>
      <c r="H31" s="104"/>
      <c r="I31" s="104"/>
      <c r="J31" s="104"/>
      <c r="K31" s="104"/>
      <c r="L31" s="104"/>
      <c r="M31" s="104"/>
      <c r="N31" s="104"/>
      <c r="O31" s="108"/>
    </row>
    <row r="32" spans="1:15" s="1" customFormat="1" ht="12.75" customHeight="1">
      <c r="A32" s="58"/>
      <c r="B32" s="58" t="s">
        <v>2064</v>
      </c>
      <c r="C32" s="58"/>
      <c r="D32" s="58"/>
      <c r="E32" s="73" t="s">
        <v>2065</v>
      </c>
      <c r="F32" s="67" t="s">
        <v>1880</v>
      </c>
      <c r="G32" s="81" t="s">
        <v>2059</v>
      </c>
      <c r="H32" s="66"/>
      <c r="I32" s="66"/>
      <c r="J32" s="66"/>
      <c r="K32" s="66"/>
      <c r="L32" s="66"/>
      <c r="M32" s="66"/>
      <c r="N32" s="66"/>
      <c r="O32" s="73"/>
    </row>
    <row r="33" spans="1:15" s="107" customFormat="1" ht="12.75" customHeight="1">
      <c r="A33" s="102"/>
      <c r="B33" s="102" t="s">
        <v>2066</v>
      </c>
      <c r="C33" s="102"/>
      <c r="D33" s="102"/>
      <c r="E33" s="108" t="s">
        <v>2067</v>
      </c>
      <c r="F33" s="122" t="s">
        <v>2897</v>
      </c>
      <c r="G33" s="111" t="s">
        <v>2898</v>
      </c>
      <c r="H33" s="104"/>
      <c r="I33" s="104"/>
      <c r="J33" s="104"/>
      <c r="K33" s="104"/>
      <c r="L33" s="104"/>
      <c r="M33" s="104"/>
      <c r="N33" s="104"/>
      <c r="O33" s="108"/>
    </row>
    <row r="34" spans="1:15" s="107" customFormat="1" ht="12.75" customHeight="1">
      <c r="A34" s="102"/>
      <c r="B34" s="102" t="s">
        <v>2068</v>
      </c>
      <c r="C34" s="102"/>
      <c r="D34" s="102"/>
      <c r="E34" s="108" t="s">
        <v>2069</v>
      </c>
      <c r="F34" s="105" t="s">
        <v>1880</v>
      </c>
      <c r="G34" s="112" t="s">
        <v>1881</v>
      </c>
      <c r="H34" s="104"/>
      <c r="I34" s="104"/>
      <c r="J34" s="104"/>
      <c r="K34" s="104"/>
      <c r="L34" s="104"/>
      <c r="M34" s="104"/>
      <c r="N34" s="104"/>
      <c r="O34" s="108"/>
    </row>
    <row r="35" spans="1:15" s="107" customFormat="1" ht="12.75" customHeight="1">
      <c r="A35" s="102"/>
      <c r="B35" s="102" t="s">
        <v>2070</v>
      </c>
      <c r="C35" s="102"/>
      <c r="D35" s="102"/>
      <c r="E35" s="108" t="s">
        <v>2071</v>
      </c>
      <c r="F35" s="105" t="s">
        <v>2072</v>
      </c>
      <c r="G35" s="112" t="s">
        <v>1881</v>
      </c>
      <c r="H35" s="104"/>
      <c r="I35" s="104"/>
      <c r="J35" s="104"/>
      <c r="K35" s="104"/>
      <c r="L35" s="104"/>
      <c r="M35" s="104"/>
      <c r="N35" s="104"/>
      <c r="O35" s="108"/>
    </row>
    <row r="36" spans="1:15" s="107" customFormat="1" ht="12.75" customHeight="1">
      <c r="A36" s="102"/>
      <c r="B36" s="102" t="s">
        <v>2073</v>
      </c>
      <c r="C36" s="102"/>
      <c r="D36" s="102"/>
      <c r="E36" s="108" t="s">
        <v>2074</v>
      </c>
      <c r="F36" s="105" t="s">
        <v>2072</v>
      </c>
      <c r="G36" s="112" t="s">
        <v>1881</v>
      </c>
      <c r="H36" s="104"/>
      <c r="I36" s="104"/>
      <c r="J36" s="104"/>
      <c r="K36" s="104"/>
      <c r="L36" s="104"/>
      <c r="M36" s="104"/>
      <c r="N36" s="104"/>
      <c r="O36" s="108"/>
    </row>
    <row r="37" spans="1:15" s="1" customFormat="1" ht="12.75" customHeight="1">
      <c r="A37" s="58"/>
      <c r="B37" s="58" t="s">
        <v>2075</v>
      </c>
      <c r="C37" s="58"/>
      <c r="D37" s="58"/>
      <c r="E37" s="73" t="s">
        <v>2076</v>
      </c>
      <c r="F37" s="67" t="s">
        <v>2072</v>
      </c>
      <c r="G37" s="81" t="s">
        <v>1881</v>
      </c>
      <c r="H37" s="66"/>
      <c r="I37" s="66"/>
      <c r="J37" s="66"/>
      <c r="K37" s="66"/>
      <c r="L37" s="66"/>
      <c r="M37" s="66"/>
      <c r="N37" s="66"/>
      <c r="O37" s="73"/>
    </row>
    <row r="38" spans="1:15" s="107" customFormat="1" ht="12.75" customHeight="1">
      <c r="B38" s="102" t="s">
        <v>2077</v>
      </c>
      <c r="E38" s="108" t="s">
        <v>2078</v>
      </c>
      <c r="F38" s="105" t="s">
        <v>2072</v>
      </c>
      <c r="G38" s="112" t="s">
        <v>1881</v>
      </c>
      <c r="H38" s="109"/>
      <c r="I38" s="109"/>
      <c r="J38" s="109"/>
      <c r="K38" s="109"/>
      <c r="L38" s="109"/>
      <c r="M38" s="109"/>
      <c r="N38" s="109"/>
      <c r="O38" s="110"/>
    </row>
    <row r="39" spans="1:15" s="107" customFormat="1" ht="12.75" customHeight="1">
      <c r="B39" s="102" t="s">
        <v>2079</v>
      </c>
      <c r="E39" s="108" t="s">
        <v>2080</v>
      </c>
      <c r="F39" s="105" t="s">
        <v>2072</v>
      </c>
      <c r="G39" s="112" t="s">
        <v>1881</v>
      </c>
      <c r="H39" s="109"/>
      <c r="I39" s="109"/>
      <c r="J39" s="109"/>
      <c r="K39" s="109"/>
      <c r="L39" s="109"/>
      <c r="M39" s="109"/>
      <c r="N39" s="109"/>
      <c r="O39" s="110"/>
    </row>
    <row r="40" spans="1:15" s="107" customFormat="1" ht="14.25">
      <c r="B40" s="102" t="s">
        <v>2081</v>
      </c>
      <c r="E40" s="108" t="s">
        <v>2082</v>
      </c>
      <c r="F40" s="105" t="s">
        <v>2083</v>
      </c>
      <c r="G40" s="112" t="s">
        <v>2891</v>
      </c>
      <c r="H40" s="109"/>
      <c r="I40" s="109"/>
      <c r="J40" s="109"/>
      <c r="K40" s="109"/>
      <c r="L40" s="109"/>
      <c r="M40" s="109"/>
      <c r="N40" s="109"/>
      <c r="O40" s="110"/>
    </row>
    <row r="41" spans="1:15" s="107" customFormat="1" ht="14.25">
      <c r="B41" s="102" t="s">
        <v>2084</v>
      </c>
      <c r="E41" s="108" t="s">
        <v>2085</v>
      </c>
      <c r="F41" s="105" t="s">
        <v>2072</v>
      </c>
      <c r="G41" s="112" t="s">
        <v>1881</v>
      </c>
      <c r="H41" s="109"/>
      <c r="I41" s="109"/>
      <c r="J41" s="109"/>
      <c r="K41" s="109"/>
      <c r="L41" s="109"/>
      <c r="M41" s="109"/>
      <c r="N41" s="109"/>
      <c r="O41" s="110"/>
    </row>
    <row r="42" spans="1:15" s="107" customFormat="1" ht="14.25">
      <c r="B42" s="102" t="s">
        <v>2086</v>
      </c>
      <c r="E42" s="108" t="s">
        <v>2087</v>
      </c>
      <c r="F42" s="105" t="s">
        <v>2088</v>
      </c>
      <c r="G42" s="112" t="s">
        <v>1881</v>
      </c>
      <c r="H42" s="109"/>
      <c r="I42" s="109"/>
      <c r="J42" s="109"/>
      <c r="K42" s="109"/>
      <c r="L42" s="109"/>
      <c r="M42" s="109"/>
      <c r="N42" s="109"/>
      <c r="O42" s="110"/>
    </row>
    <row r="43" spans="1:15" s="107" customFormat="1" ht="14.25">
      <c r="B43" s="102" t="s">
        <v>2089</v>
      </c>
      <c r="E43" s="108" t="s">
        <v>2090</v>
      </c>
      <c r="F43" s="105" t="s">
        <v>2088</v>
      </c>
      <c r="G43" s="112" t="s">
        <v>1881</v>
      </c>
      <c r="H43" s="109"/>
      <c r="I43" s="109"/>
      <c r="J43" s="109"/>
      <c r="K43" s="109"/>
      <c r="L43" s="109"/>
      <c r="M43" s="109"/>
      <c r="N43" s="109"/>
      <c r="O43" s="110"/>
    </row>
    <row r="44" spans="1:15" s="107" customFormat="1" ht="14.25">
      <c r="B44" s="102" t="s">
        <v>2091</v>
      </c>
      <c r="E44" s="108" t="s">
        <v>2092</v>
      </c>
      <c r="F44" s="105" t="s">
        <v>2088</v>
      </c>
      <c r="G44" s="112" t="s">
        <v>1881</v>
      </c>
      <c r="H44" s="109"/>
      <c r="I44" s="109"/>
      <c r="J44" s="109"/>
      <c r="K44" s="109"/>
      <c r="L44" s="109"/>
      <c r="M44" s="109"/>
      <c r="N44" s="109"/>
      <c r="O44" s="110"/>
    </row>
    <row r="45" spans="1:15" s="107" customFormat="1" ht="14.25">
      <c r="B45" s="102" t="s">
        <v>2093</v>
      </c>
      <c r="E45" s="108" t="s">
        <v>2094</v>
      </c>
      <c r="F45" s="105" t="s">
        <v>2088</v>
      </c>
      <c r="G45" s="112" t="s">
        <v>1881</v>
      </c>
      <c r="H45" s="109"/>
      <c r="I45" s="109"/>
      <c r="J45" s="109"/>
      <c r="K45" s="109"/>
      <c r="L45" s="109"/>
      <c r="M45" s="109"/>
      <c r="N45" s="109"/>
      <c r="O45" s="110"/>
    </row>
    <row r="46" spans="1:15" s="107" customFormat="1" ht="14.25">
      <c r="B46" s="102" t="s">
        <v>2095</v>
      </c>
      <c r="E46" s="108" t="s">
        <v>2096</v>
      </c>
      <c r="F46" s="105" t="s">
        <v>2088</v>
      </c>
      <c r="G46" s="112" t="s">
        <v>1881</v>
      </c>
      <c r="H46" s="109"/>
      <c r="I46" s="109"/>
      <c r="J46" s="109"/>
      <c r="K46" s="109"/>
      <c r="L46" s="109"/>
      <c r="M46" s="109"/>
      <c r="N46" s="109"/>
      <c r="O46" s="110"/>
    </row>
    <row r="47" spans="1:15" s="1" customFormat="1">
      <c r="B47" s="58" t="s">
        <v>2097</v>
      </c>
      <c r="E47" s="73" t="s">
        <v>2098</v>
      </c>
      <c r="F47" s="67" t="s">
        <v>2088</v>
      </c>
      <c r="G47" s="78" t="s">
        <v>1881</v>
      </c>
      <c r="H47" s="74"/>
      <c r="I47" s="74"/>
      <c r="J47" s="74"/>
      <c r="K47" s="74"/>
      <c r="L47" s="74"/>
      <c r="M47" s="74"/>
      <c r="N47" s="74"/>
      <c r="O47" s="75"/>
    </row>
    <row r="48" spans="1:15">
      <c r="B48" s="68" t="s">
        <v>2099</v>
      </c>
      <c r="E48" s="76"/>
      <c r="F48" s="76"/>
      <c r="G48" s="79" t="s">
        <v>2100</v>
      </c>
      <c r="H48" s="76"/>
      <c r="I48" s="76"/>
      <c r="J48" s="76"/>
      <c r="K48" s="76"/>
      <c r="L48" s="76"/>
      <c r="M48" s="76"/>
      <c r="N48" s="76"/>
      <c r="O48" s="77"/>
    </row>
    <row r="49" spans="2:15" s="1" customFormat="1">
      <c r="B49" s="58" t="s">
        <v>2101</v>
      </c>
      <c r="E49" s="73" t="s">
        <v>2102</v>
      </c>
      <c r="F49" s="67" t="s">
        <v>2103</v>
      </c>
      <c r="G49" s="126" t="s">
        <v>3220</v>
      </c>
      <c r="H49" s="74"/>
      <c r="I49" s="74"/>
      <c r="J49" s="74"/>
      <c r="K49" s="74"/>
      <c r="L49" s="74"/>
      <c r="M49" s="74"/>
      <c r="N49" s="74"/>
      <c r="O49" s="75"/>
    </row>
    <row r="50" spans="2:15" s="107" customFormat="1" ht="14.25">
      <c r="B50" s="102" t="s">
        <v>2104</v>
      </c>
      <c r="E50" s="108" t="s">
        <v>2105</v>
      </c>
      <c r="F50" s="105" t="s">
        <v>2106</v>
      </c>
      <c r="G50" s="112" t="s">
        <v>2107</v>
      </c>
      <c r="H50" s="109"/>
      <c r="I50" s="109"/>
      <c r="J50" s="109"/>
      <c r="K50" s="109"/>
      <c r="L50" s="109"/>
      <c r="M50" s="109"/>
      <c r="N50" s="109"/>
      <c r="O50" s="110"/>
    </row>
    <row r="51" spans="2:15" s="107" customFormat="1" ht="14.25">
      <c r="B51" s="102" t="s">
        <v>2108</v>
      </c>
      <c r="E51" s="108" t="s">
        <v>2109</v>
      </c>
      <c r="F51" s="105" t="s">
        <v>2106</v>
      </c>
      <c r="G51" s="112" t="s">
        <v>3235</v>
      </c>
      <c r="H51" s="109"/>
      <c r="I51" s="109"/>
      <c r="J51" s="109"/>
      <c r="K51" s="109"/>
      <c r="L51" s="109"/>
      <c r="M51" s="109"/>
      <c r="N51" s="109"/>
      <c r="O51" s="110"/>
    </row>
    <row r="52" spans="2:15" s="107" customFormat="1" ht="14.25">
      <c r="B52" s="102" t="s">
        <v>2110</v>
      </c>
      <c r="E52" s="108" t="s">
        <v>2111</v>
      </c>
      <c r="F52" s="105" t="s">
        <v>2106</v>
      </c>
      <c r="G52" s="112" t="s">
        <v>2107</v>
      </c>
      <c r="H52" s="109"/>
      <c r="I52" s="109"/>
      <c r="J52" s="109"/>
      <c r="K52" s="109"/>
      <c r="L52" s="109"/>
      <c r="M52" s="109"/>
      <c r="N52" s="109"/>
      <c r="O52" s="110"/>
    </row>
    <row r="53" spans="2:15" s="107" customFormat="1" ht="14.25">
      <c r="B53" s="102" t="s">
        <v>2112</v>
      </c>
      <c r="E53" s="108" t="s">
        <v>2113</v>
      </c>
      <c r="F53" s="105" t="s">
        <v>2106</v>
      </c>
      <c r="G53" s="112" t="s">
        <v>2107</v>
      </c>
      <c r="H53" s="109"/>
      <c r="I53" s="109"/>
      <c r="J53" s="109"/>
      <c r="K53" s="109"/>
      <c r="L53" s="109"/>
      <c r="M53" s="109"/>
      <c r="N53" s="109"/>
      <c r="O53" s="110"/>
    </row>
    <row r="54" spans="2:15" s="1" customFormat="1" ht="14.25">
      <c r="B54" s="58" t="s">
        <v>2114</v>
      </c>
      <c r="E54" s="73" t="s">
        <v>2829</v>
      </c>
      <c r="F54" s="67" t="s">
        <v>2115</v>
      </c>
      <c r="G54" s="81" t="s">
        <v>2828</v>
      </c>
      <c r="H54" s="74"/>
      <c r="I54" s="74"/>
      <c r="J54" s="74"/>
      <c r="K54" s="74"/>
      <c r="L54" s="74"/>
      <c r="M54" s="74"/>
      <c r="N54" s="74"/>
      <c r="O54" s="75"/>
    </row>
    <row r="55" spans="2:15" s="1" customFormat="1" ht="14.25">
      <c r="B55" s="58" t="s">
        <v>2116</v>
      </c>
      <c r="E55" s="73" t="s">
        <v>2117</v>
      </c>
      <c r="F55" s="67" t="s">
        <v>2115</v>
      </c>
      <c r="G55" s="81" t="s">
        <v>2830</v>
      </c>
      <c r="H55" s="74"/>
      <c r="I55" s="74"/>
      <c r="J55" s="74"/>
      <c r="K55" s="74"/>
      <c r="L55" s="74"/>
      <c r="M55" s="74"/>
      <c r="N55" s="74"/>
      <c r="O55" s="75"/>
    </row>
    <row r="56" spans="2:15" s="107" customFormat="1" ht="14.25">
      <c r="B56" s="102" t="s">
        <v>2118</v>
      </c>
      <c r="E56" s="108" t="s">
        <v>2119</v>
      </c>
      <c r="F56" s="105" t="s">
        <v>1880</v>
      </c>
      <c r="G56" s="112" t="s">
        <v>1881</v>
      </c>
      <c r="H56" s="109"/>
      <c r="I56" s="109"/>
      <c r="J56" s="109"/>
      <c r="K56" s="109"/>
      <c r="L56" s="109"/>
      <c r="M56" s="109"/>
      <c r="N56" s="109"/>
      <c r="O56" s="110"/>
    </row>
    <row r="57" spans="2:15" s="107" customFormat="1" ht="14.25">
      <c r="B57" s="102" t="s">
        <v>2120</v>
      </c>
      <c r="E57" s="108" t="s">
        <v>2121</v>
      </c>
      <c r="F57" s="105" t="s">
        <v>1880</v>
      </c>
      <c r="G57" s="112" t="s">
        <v>1881</v>
      </c>
      <c r="H57" s="109"/>
      <c r="I57" s="109"/>
      <c r="J57" s="109"/>
      <c r="K57" s="109"/>
      <c r="L57" s="109"/>
      <c r="M57" s="109"/>
      <c r="N57" s="109"/>
      <c r="O57" s="110"/>
    </row>
    <row r="58" spans="2:15" s="1" customFormat="1" ht="14.25">
      <c r="B58" s="58" t="s">
        <v>2122</v>
      </c>
      <c r="E58" s="73" t="s">
        <v>2123</v>
      </c>
      <c r="F58" s="67" t="s">
        <v>2124</v>
      </c>
      <c r="G58" s="81" t="s">
        <v>2498</v>
      </c>
      <c r="H58" s="74"/>
      <c r="I58" s="74"/>
      <c r="J58" s="74"/>
      <c r="K58" s="74"/>
      <c r="L58" s="74"/>
      <c r="M58" s="74"/>
      <c r="N58" s="74"/>
      <c r="O58" s="75"/>
    </row>
    <row r="59" spans="2:15" s="107" customFormat="1" ht="14.25">
      <c r="B59" s="102" t="s">
        <v>2125</v>
      </c>
      <c r="E59" s="108" t="s">
        <v>2852</v>
      </c>
      <c r="F59" s="105" t="s">
        <v>2851</v>
      </c>
      <c r="G59" s="111" t="s">
        <v>2853</v>
      </c>
      <c r="H59" s="109"/>
      <c r="I59" s="109"/>
      <c r="J59" s="109"/>
      <c r="K59" s="109"/>
      <c r="L59" s="109"/>
      <c r="M59" s="109"/>
      <c r="N59" s="109"/>
      <c r="O59" s="110"/>
    </row>
    <row r="60" spans="2:15" s="107" customFormat="1" ht="14.25">
      <c r="B60" s="102" t="s">
        <v>2126</v>
      </c>
      <c r="E60" s="108" t="s">
        <v>2127</v>
      </c>
      <c r="F60" s="105" t="s">
        <v>2128</v>
      </c>
      <c r="G60" s="112" t="s">
        <v>1881</v>
      </c>
      <c r="H60" s="109"/>
      <c r="I60" s="109"/>
      <c r="J60" s="109"/>
      <c r="K60" s="109"/>
      <c r="L60" s="109"/>
      <c r="M60" s="109"/>
      <c r="N60" s="109"/>
      <c r="O60" s="110"/>
    </row>
    <row r="61" spans="2:15" s="107" customFormat="1">
      <c r="B61" s="102" t="s">
        <v>2129</v>
      </c>
      <c r="E61" s="108" t="s">
        <v>2831</v>
      </c>
      <c r="F61" s="122" t="s">
        <v>2528</v>
      </c>
      <c r="G61" s="117" t="s">
        <v>2836</v>
      </c>
      <c r="H61" s="109"/>
      <c r="I61" s="109"/>
      <c r="J61" s="109"/>
      <c r="K61" s="109"/>
      <c r="L61" s="109"/>
      <c r="M61" s="109"/>
      <c r="N61" s="109"/>
      <c r="O61" s="110"/>
    </row>
    <row r="62" spans="2:15" s="1" customFormat="1" ht="14.25">
      <c r="B62" s="58" t="s">
        <v>2130</v>
      </c>
      <c r="E62" s="73" t="s">
        <v>2131</v>
      </c>
      <c r="F62" s="67" t="s">
        <v>1880</v>
      </c>
      <c r="G62" s="81" t="s">
        <v>1881</v>
      </c>
      <c r="H62" s="74"/>
      <c r="I62" s="74"/>
      <c r="J62" s="74"/>
      <c r="K62" s="74"/>
      <c r="L62" s="74"/>
      <c r="M62" s="74"/>
      <c r="N62" s="74"/>
      <c r="O62" s="75"/>
    </row>
    <row r="63" spans="2:15" s="107" customFormat="1" ht="14.25">
      <c r="B63" s="102" t="s">
        <v>2132</v>
      </c>
      <c r="E63" s="108" t="s">
        <v>2133</v>
      </c>
      <c r="F63" s="105" t="s">
        <v>2134</v>
      </c>
      <c r="G63" s="112" t="s">
        <v>2135</v>
      </c>
      <c r="H63" s="109"/>
      <c r="I63" s="109"/>
      <c r="J63" s="109"/>
      <c r="K63" s="109"/>
      <c r="L63" s="109"/>
      <c r="M63" s="109"/>
      <c r="N63" s="109"/>
      <c r="O63" s="110"/>
    </row>
    <row r="64" spans="2:15" s="107" customFormat="1" ht="14.25">
      <c r="B64" s="102" t="s">
        <v>2351</v>
      </c>
      <c r="E64" s="108" t="s">
        <v>2400</v>
      </c>
      <c r="F64" s="122" t="s">
        <v>2893</v>
      </c>
      <c r="G64" s="111" t="s">
        <v>2882</v>
      </c>
    </row>
    <row r="65" spans="2:7" s="107" customFormat="1" ht="14.25">
      <c r="B65" s="102" t="s">
        <v>2352</v>
      </c>
      <c r="E65" s="108" t="s">
        <v>2398</v>
      </c>
      <c r="F65" s="122" t="s">
        <v>2894</v>
      </c>
      <c r="G65" s="111" t="s">
        <v>2882</v>
      </c>
    </row>
    <row r="66" spans="2:7" ht="14.25">
      <c r="B66" s="97" t="s">
        <v>2353</v>
      </c>
      <c r="E66" s="73" t="s">
        <v>2858</v>
      </c>
      <c r="F66" s="67" t="s">
        <v>2415</v>
      </c>
      <c r="G66" s="81" t="s">
        <v>2857</v>
      </c>
    </row>
    <row r="67" spans="2:7" s="107" customFormat="1" ht="14.25">
      <c r="B67" s="102" t="s">
        <v>2354</v>
      </c>
      <c r="E67" s="108" t="s">
        <v>2395</v>
      </c>
      <c r="F67" s="105" t="s">
        <v>2416</v>
      </c>
      <c r="G67" s="112" t="s">
        <v>2394</v>
      </c>
    </row>
    <row r="68" spans="2:7" s="107" customFormat="1" ht="14.25">
      <c r="B68" s="102" t="s">
        <v>2355</v>
      </c>
      <c r="E68" s="108" t="s">
        <v>2399</v>
      </c>
      <c r="F68" s="105" t="s">
        <v>2416</v>
      </c>
      <c r="G68" s="112" t="s">
        <v>2394</v>
      </c>
    </row>
    <row r="69" spans="2:7" s="107" customFormat="1" ht="14.25">
      <c r="B69" s="102" t="s">
        <v>2356</v>
      </c>
      <c r="E69" s="108" t="s">
        <v>2396</v>
      </c>
      <c r="F69" s="105" t="s">
        <v>2416</v>
      </c>
      <c r="G69" s="112" t="s">
        <v>2394</v>
      </c>
    </row>
    <row r="70" spans="2:7" s="107" customFormat="1" ht="14.25">
      <c r="B70" s="102" t="s">
        <v>2357</v>
      </c>
      <c r="E70" s="108" t="s">
        <v>2397</v>
      </c>
      <c r="F70" s="105" t="s">
        <v>2416</v>
      </c>
      <c r="G70" s="112" t="s">
        <v>2393</v>
      </c>
    </row>
    <row r="71" spans="2:7" ht="14.25">
      <c r="B71" s="98" t="s">
        <v>2440</v>
      </c>
      <c r="E71" s="98" t="s">
        <v>2441</v>
      </c>
      <c r="F71" s="67" t="s">
        <v>2460</v>
      </c>
      <c r="G71" s="81" t="s">
        <v>2462</v>
      </c>
    </row>
    <row r="72" spans="2:7" ht="14.25">
      <c r="B72" s="98" t="s">
        <v>2442</v>
      </c>
      <c r="E72" s="98" t="s">
        <v>2443</v>
      </c>
      <c r="F72" s="67" t="s">
        <v>2460</v>
      </c>
      <c r="G72" s="81" t="s">
        <v>2462</v>
      </c>
    </row>
    <row r="73" spans="2:7" ht="14.25">
      <c r="B73" s="98" t="s">
        <v>2444</v>
      </c>
      <c r="E73" s="98" t="s">
        <v>2445</v>
      </c>
      <c r="F73" s="67" t="s">
        <v>2460</v>
      </c>
      <c r="G73" s="81" t="s">
        <v>2462</v>
      </c>
    </row>
    <row r="74" spans="2:7" ht="14.25">
      <c r="B74" s="98" t="s">
        <v>2446</v>
      </c>
      <c r="E74" s="98" t="s">
        <v>2447</v>
      </c>
      <c r="F74" s="67" t="s">
        <v>2460</v>
      </c>
      <c r="G74" s="81" t="s">
        <v>2462</v>
      </c>
    </row>
    <row r="75" spans="2:7" ht="14.25">
      <c r="B75" s="98" t="s">
        <v>2448</v>
      </c>
      <c r="E75" s="98" t="s">
        <v>2449</v>
      </c>
      <c r="F75" s="67" t="s">
        <v>2460</v>
      </c>
      <c r="G75" s="81" t="s">
        <v>2462</v>
      </c>
    </row>
    <row r="76" spans="2:7" ht="14.25">
      <c r="B76" s="98" t="s">
        <v>2450</v>
      </c>
      <c r="E76" s="98" t="s">
        <v>2451</v>
      </c>
      <c r="F76" s="67" t="s">
        <v>2460</v>
      </c>
      <c r="G76" s="81" t="s">
        <v>2462</v>
      </c>
    </row>
    <row r="77" spans="2:7" ht="14.25">
      <c r="B77" s="98" t="s">
        <v>2452</v>
      </c>
      <c r="E77" s="98" t="s">
        <v>2453</v>
      </c>
      <c r="F77" s="67" t="s">
        <v>2532</v>
      </c>
      <c r="G77" s="81" t="s">
        <v>2511</v>
      </c>
    </row>
    <row r="78" spans="2:7" ht="14.25">
      <c r="B78" s="98" t="s">
        <v>2454</v>
      </c>
      <c r="E78" s="98" t="s">
        <v>2455</v>
      </c>
      <c r="F78" s="67" t="s">
        <v>2124</v>
      </c>
      <c r="G78" s="81" t="s">
        <v>2606</v>
      </c>
    </row>
    <row r="79" spans="2:7" ht="14.25">
      <c r="B79" s="98" t="s">
        <v>2456</v>
      </c>
      <c r="E79" s="98" t="s">
        <v>2457</v>
      </c>
      <c r="F79" s="67" t="s">
        <v>2124</v>
      </c>
      <c r="G79" s="81" t="s">
        <v>2606</v>
      </c>
    </row>
    <row r="80" spans="2:7" ht="14.25">
      <c r="B80" s="98" t="s">
        <v>2458</v>
      </c>
      <c r="E80" s="98" t="s">
        <v>2459</v>
      </c>
      <c r="F80" s="67" t="s">
        <v>2461</v>
      </c>
      <c r="G80" s="81" t="s">
        <v>2462</v>
      </c>
    </row>
    <row r="81" spans="2:7" ht="14.25">
      <c r="B81" s="98" t="s">
        <v>2463</v>
      </c>
      <c r="E81" s="98" t="s">
        <v>2464</v>
      </c>
      <c r="F81" s="67" t="s">
        <v>2072</v>
      </c>
      <c r="G81" s="81" t="s">
        <v>2059</v>
      </c>
    </row>
    <row r="82" spans="2:7" ht="14.25">
      <c r="B82" s="99" t="s">
        <v>2465</v>
      </c>
      <c r="E82" s="98" t="s">
        <v>2466</v>
      </c>
      <c r="F82" s="67" t="s">
        <v>2072</v>
      </c>
      <c r="G82" s="81" t="s">
        <v>2469</v>
      </c>
    </row>
    <row r="83" spans="2:7" ht="14.25">
      <c r="B83" s="98" t="s">
        <v>2467</v>
      </c>
      <c r="E83" s="98" t="s">
        <v>2468</v>
      </c>
      <c r="F83" s="67" t="s">
        <v>2134</v>
      </c>
      <c r="G83" s="112" t="s">
        <v>3046</v>
      </c>
    </row>
    <row r="84" spans="2:7" ht="14.25">
      <c r="B84" s="98" t="s">
        <v>2512</v>
      </c>
      <c r="E84" s="98" t="s">
        <v>2513</v>
      </c>
      <c r="F84" s="67" t="s">
        <v>2134</v>
      </c>
      <c r="G84" s="81" t="s">
        <v>2497</v>
      </c>
    </row>
    <row r="85" spans="2:7" ht="14.25">
      <c r="B85" s="98" t="s">
        <v>2470</v>
      </c>
      <c r="E85" s="98" t="s">
        <v>2471</v>
      </c>
      <c r="F85" s="67" t="s">
        <v>2134</v>
      </c>
      <c r="G85" s="81" t="s">
        <v>2497</v>
      </c>
    </row>
    <row r="86" spans="2:7" ht="14.25">
      <c r="B86" s="98" t="s">
        <v>2472</v>
      </c>
      <c r="E86" s="98" t="s">
        <v>2473</v>
      </c>
      <c r="F86" s="67" t="s">
        <v>2134</v>
      </c>
      <c r="G86" s="81" t="s">
        <v>2497</v>
      </c>
    </row>
    <row r="87" spans="2:7" ht="14.25">
      <c r="B87" s="98" t="s">
        <v>2474</v>
      </c>
      <c r="E87" s="98" t="s">
        <v>2475</v>
      </c>
      <c r="F87" s="67" t="s">
        <v>2460</v>
      </c>
      <c r="G87" s="81" t="s">
        <v>2462</v>
      </c>
    </row>
    <row r="88" spans="2:7" ht="14.25">
      <c r="B88" s="98" t="s">
        <v>2476</v>
      </c>
      <c r="E88" s="98" t="s">
        <v>2477</v>
      </c>
      <c r="F88" s="67" t="s">
        <v>2460</v>
      </c>
      <c r="G88" s="81" t="s">
        <v>2462</v>
      </c>
    </row>
    <row r="89" spans="2:7" ht="14.25">
      <c r="B89" s="98" t="s">
        <v>2478</v>
      </c>
      <c r="E89" s="98" t="s">
        <v>2479</v>
      </c>
      <c r="F89" s="67" t="s">
        <v>2460</v>
      </c>
      <c r="G89" s="81" t="s">
        <v>2462</v>
      </c>
    </row>
    <row r="90" spans="2:7" ht="14.25">
      <c r="B90" s="98" t="s">
        <v>2480</v>
      </c>
      <c r="E90" s="98" t="s">
        <v>2481</v>
      </c>
      <c r="F90" s="67" t="s">
        <v>2460</v>
      </c>
      <c r="G90" s="81" t="s">
        <v>2462</v>
      </c>
    </row>
    <row r="91" spans="2:7" ht="14.25">
      <c r="B91" s="98" t="s">
        <v>2482</v>
      </c>
      <c r="E91" s="98" t="s">
        <v>2483</v>
      </c>
      <c r="F91" s="67" t="s">
        <v>2460</v>
      </c>
      <c r="G91" s="81" t="s">
        <v>2462</v>
      </c>
    </row>
    <row r="92" spans="2:7" ht="14.25">
      <c r="B92" s="98" t="s">
        <v>2484</v>
      </c>
      <c r="E92" s="98" t="s">
        <v>2485</v>
      </c>
      <c r="F92" s="67" t="s">
        <v>2460</v>
      </c>
      <c r="G92" s="81" t="s">
        <v>2462</v>
      </c>
    </row>
    <row r="93" spans="2:7" ht="14.25">
      <c r="B93" s="98" t="s">
        <v>2486</v>
      </c>
      <c r="E93" s="98" t="s">
        <v>2487</v>
      </c>
      <c r="F93" s="67" t="s">
        <v>2496</v>
      </c>
      <c r="G93" s="81" t="s">
        <v>2942</v>
      </c>
    </row>
    <row r="94" spans="2:7" ht="14.25">
      <c r="B94" s="98" t="s">
        <v>2488</v>
      </c>
      <c r="E94" s="98" t="s">
        <v>2489</v>
      </c>
      <c r="F94" s="67" t="s">
        <v>2496</v>
      </c>
      <c r="G94" s="81" t="s">
        <v>2888</v>
      </c>
    </row>
    <row r="95" spans="2:7" ht="14.25">
      <c r="B95" s="98" t="s">
        <v>2490</v>
      </c>
      <c r="E95" s="98" t="s">
        <v>2491</v>
      </c>
      <c r="F95" s="67" t="s">
        <v>2496</v>
      </c>
      <c r="G95" s="81" t="s">
        <v>2888</v>
      </c>
    </row>
    <row r="96" spans="2:7" ht="14.25">
      <c r="B96" s="98" t="s">
        <v>2492</v>
      </c>
      <c r="E96" s="98" t="s">
        <v>2493</v>
      </c>
      <c r="F96" s="67" t="s">
        <v>2496</v>
      </c>
      <c r="G96" s="81" t="s">
        <v>2889</v>
      </c>
    </row>
    <row r="97" spans="2:7" ht="14.25">
      <c r="B97" s="98" t="s">
        <v>2494</v>
      </c>
      <c r="E97" s="98" t="s">
        <v>2495</v>
      </c>
      <c r="F97" s="67" t="s">
        <v>2496</v>
      </c>
      <c r="G97" s="81" t="s">
        <v>2890</v>
      </c>
    </row>
    <row r="98" spans="2:7" ht="14.25">
      <c r="B98" s="98" t="s">
        <v>2500</v>
      </c>
      <c r="E98" s="98" t="s">
        <v>2501</v>
      </c>
      <c r="F98" s="67" t="s">
        <v>1880</v>
      </c>
      <c r="G98" s="81" t="s">
        <v>2059</v>
      </c>
    </row>
    <row r="99" spans="2:7" ht="14.25">
      <c r="B99" s="98" t="s">
        <v>2502</v>
      </c>
      <c r="E99" s="98" t="s">
        <v>2503</v>
      </c>
      <c r="F99" s="67" t="s">
        <v>1880</v>
      </c>
      <c r="G99" s="81" t="s">
        <v>2059</v>
      </c>
    </row>
    <row r="100" spans="2:7" ht="14.25">
      <c r="B100" s="98" t="s">
        <v>2504</v>
      </c>
      <c r="E100" s="98" t="s">
        <v>2505</v>
      </c>
      <c r="F100" s="67" t="s">
        <v>1880</v>
      </c>
      <c r="G100" s="81" t="s">
        <v>2059</v>
      </c>
    </row>
    <row r="101" spans="2:7" ht="14.25">
      <c r="B101" s="98" t="s">
        <v>2506</v>
      </c>
      <c r="E101" s="98" t="s">
        <v>2507</v>
      </c>
      <c r="F101" s="67" t="s">
        <v>2510</v>
      </c>
      <c r="G101" s="81" t="s">
        <v>2511</v>
      </c>
    </row>
    <row r="102" spans="2:7" ht="14.25">
      <c r="B102" s="98" t="s">
        <v>2508</v>
      </c>
      <c r="E102" s="98" t="s">
        <v>2509</v>
      </c>
      <c r="F102" s="67" t="s">
        <v>1880</v>
      </c>
      <c r="G102" s="81" t="s">
        <v>2059</v>
      </c>
    </row>
    <row r="103" spans="2:7" ht="14.25">
      <c r="B103" s="98" t="s">
        <v>2514</v>
      </c>
      <c r="E103" s="98" t="s">
        <v>2515</v>
      </c>
      <c r="F103" s="67" t="s">
        <v>2134</v>
      </c>
      <c r="G103" s="81" t="s">
        <v>2497</v>
      </c>
    </row>
    <row r="104" spans="2:7" ht="14.25">
      <c r="B104" s="98" t="s">
        <v>2516</v>
      </c>
      <c r="E104" s="98" t="s">
        <v>2517</v>
      </c>
      <c r="F104" s="67" t="s">
        <v>2134</v>
      </c>
      <c r="G104" s="81" t="s">
        <v>2527</v>
      </c>
    </row>
    <row r="105" spans="2:7" ht="14.25">
      <c r="B105" s="98" t="s">
        <v>2518</v>
      </c>
      <c r="E105" s="98" t="s">
        <v>2519</v>
      </c>
      <c r="F105" s="67" t="s">
        <v>2530</v>
      </c>
      <c r="G105" s="81" t="s">
        <v>2531</v>
      </c>
    </row>
    <row r="106" spans="2:7" ht="14.25">
      <c r="B106" s="98" t="s">
        <v>2520</v>
      </c>
      <c r="E106" s="98" t="s">
        <v>2521</v>
      </c>
      <c r="F106" s="67" t="s">
        <v>2601</v>
      </c>
      <c r="G106" s="81" t="s">
        <v>2602</v>
      </c>
    </row>
    <row r="107" spans="2:7" ht="14.25">
      <c r="B107" s="98" t="s">
        <v>2522</v>
      </c>
      <c r="E107" s="98" t="s">
        <v>2523</v>
      </c>
      <c r="F107" s="67" t="s">
        <v>2072</v>
      </c>
      <c r="G107" s="81" t="s">
        <v>2462</v>
      </c>
    </row>
    <row r="108" spans="2:7" ht="14.25">
      <c r="B108" s="98" t="s">
        <v>2524</v>
      </c>
      <c r="E108" s="98" t="s">
        <v>2525</v>
      </c>
      <c r="F108" s="67" t="s">
        <v>2529</v>
      </c>
      <c r="G108" s="112" t="s">
        <v>3043</v>
      </c>
    </row>
    <row r="109" spans="2:7" ht="14.25">
      <c r="B109" s="98" t="s">
        <v>2526</v>
      </c>
      <c r="E109" s="98" t="s">
        <v>2632</v>
      </c>
      <c r="F109" s="67" t="s">
        <v>2528</v>
      </c>
      <c r="G109" s="81" t="s">
        <v>2631</v>
      </c>
    </row>
    <row r="110" spans="2:7" ht="14.25">
      <c r="B110" s="98" t="s">
        <v>2539</v>
      </c>
      <c r="E110" s="98" t="s">
        <v>2540</v>
      </c>
      <c r="F110" s="67" t="s">
        <v>2570</v>
      </c>
      <c r="G110" s="112" t="s">
        <v>3043</v>
      </c>
    </row>
    <row r="111" spans="2:7" ht="14.25">
      <c r="B111" s="98" t="s">
        <v>2541</v>
      </c>
      <c r="E111" s="98" t="s">
        <v>2542</v>
      </c>
      <c r="F111" s="67" t="s">
        <v>2072</v>
      </c>
      <c r="G111" s="81" t="s">
        <v>2462</v>
      </c>
    </row>
    <row r="112" spans="2:7" ht="14.25">
      <c r="B112" s="98" t="s">
        <v>2543</v>
      </c>
      <c r="E112" s="98" t="s">
        <v>2544</v>
      </c>
      <c r="F112" s="67" t="s">
        <v>2072</v>
      </c>
      <c r="G112" s="81" t="s">
        <v>2462</v>
      </c>
    </row>
    <row r="113" spans="2:7" ht="14.25">
      <c r="B113" s="98" t="s">
        <v>2545</v>
      </c>
      <c r="E113" s="98" t="s">
        <v>2546</v>
      </c>
      <c r="F113" s="67" t="s">
        <v>2072</v>
      </c>
      <c r="G113" s="81" t="s">
        <v>2462</v>
      </c>
    </row>
    <row r="114" spans="2:7" ht="14.25">
      <c r="B114" s="98" t="s">
        <v>2547</v>
      </c>
      <c r="E114" s="98" t="s">
        <v>2548</v>
      </c>
      <c r="F114" s="67" t="s">
        <v>2072</v>
      </c>
      <c r="G114" s="81" t="s">
        <v>2462</v>
      </c>
    </row>
    <row r="115" spans="2:7" ht="14.25">
      <c r="B115" s="98" t="s">
        <v>2549</v>
      </c>
      <c r="E115" s="98" t="s">
        <v>2550</v>
      </c>
      <c r="F115" s="67" t="s">
        <v>2072</v>
      </c>
      <c r="G115" s="81" t="s">
        <v>2462</v>
      </c>
    </row>
    <row r="116" spans="2:7" ht="14.25">
      <c r="B116" s="98" t="s">
        <v>2551</v>
      </c>
      <c r="E116" s="98" t="s">
        <v>2552</v>
      </c>
      <c r="F116" s="67" t="s">
        <v>2072</v>
      </c>
      <c r="G116" s="81" t="s">
        <v>2462</v>
      </c>
    </row>
    <row r="117" spans="2:7" ht="14.25">
      <c r="B117" s="98" t="s">
        <v>2553</v>
      </c>
      <c r="E117" s="98" t="s">
        <v>2554</v>
      </c>
      <c r="F117" s="67" t="s">
        <v>2598</v>
      </c>
      <c r="G117" s="81" t="s">
        <v>2599</v>
      </c>
    </row>
    <row r="118" spans="2:7" ht="14.25">
      <c r="B118" s="98" t="s">
        <v>2555</v>
      </c>
      <c r="E118" s="98" t="s">
        <v>2556</v>
      </c>
      <c r="F118" s="67" t="s">
        <v>2598</v>
      </c>
      <c r="G118" s="81" t="s">
        <v>2599</v>
      </c>
    </row>
    <row r="119" spans="2:7" ht="14.25">
      <c r="B119" s="98" t="s">
        <v>2557</v>
      </c>
      <c r="E119" s="98" t="s">
        <v>2558</v>
      </c>
      <c r="F119" s="67" t="s">
        <v>2072</v>
      </c>
      <c r="G119" s="81" t="s">
        <v>2462</v>
      </c>
    </row>
    <row r="120" spans="2:7" ht="14.25">
      <c r="B120" s="98" t="s">
        <v>2559</v>
      </c>
      <c r="E120" s="98" t="s">
        <v>2560</v>
      </c>
      <c r="F120" s="67" t="s">
        <v>2072</v>
      </c>
      <c r="G120" s="81" t="s">
        <v>2462</v>
      </c>
    </row>
    <row r="121" spans="2:7" ht="14.25">
      <c r="B121" s="98" t="s">
        <v>2561</v>
      </c>
      <c r="E121" s="98" t="s">
        <v>2562</v>
      </c>
      <c r="F121" s="67" t="s">
        <v>2072</v>
      </c>
      <c r="G121" s="81" t="s">
        <v>2462</v>
      </c>
    </row>
    <row r="122" spans="2:7" ht="14.25">
      <c r="B122" s="98" t="s">
        <v>2563</v>
      </c>
      <c r="E122" s="98" t="s">
        <v>2564</v>
      </c>
      <c r="F122" s="67" t="s">
        <v>2601</v>
      </c>
      <c r="G122" s="81" t="s">
        <v>2602</v>
      </c>
    </row>
    <row r="123" spans="2:7" ht="14.25">
      <c r="B123" s="98" t="s">
        <v>2565</v>
      </c>
      <c r="E123" s="98" t="s">
        <v>2610</v>
      </c>
      <c r="F123" s="67" t="s">
        <v>2607</v>
      </c>
      <c r="G123" s="100" t="s">
        <v>2888</v>
      </c>
    </row>
    <row r="124" spans="2:7" ht="14.25">
      <c r="B124" s="98" t="s">
        <v>2566</v>
      </c>
      <c r="E124" s="98" t="s">
        <v>2609</v>
      </c>
      <c r="F124" s="67" t="s">
        <v>2607</v>
      </c>
      <c r="G124" s="100" t="s">
        <v>2940</v>
      </c>
    </row>
    <row r="125" spans="2:7" ht="14.25">
      <c r="B125" s="98" t="s">
        <v>2567</v>
      </c>
      <c r="E125" s="98" t="s">
        <v>2608</v>
      </c>
      <c r="F125" s="67" t="s">
        <v>2607</v>
      </c>
      <c r="G125" s="100" t="s">
        <v>2940</v>
      </c>
    </row>
    <row r="126" spans="2:7" ht="14.25">
      <c r="B126" s="98" t="s">
        <v>2568</v>
      </c>
      <c r="E126" s="98" t="s">
        <v>2569</v>
      </c>
      <c r="F126" s="67" t="s">
        <v>2607</v>
      </c>
      <c r="G126" s="100" t="s">
        <v>2940</v>
      </c>
    </row>
    <row r="127" spans="2:7" ht="14.25">
      <c r="B127" s="98" t="s">
        <v>2533</v>
      </c>
      <c r="E127" s="98" t="s">
        <v>2536</v>
      </c>
      <c r="F127" s="67" t="s">
        <v>2072</v>
      </c>
      <c r="G127" s="81" t="s">
        <v>2462</v>
      </c>
    </row>
    <row r="128" spans="2:7" ht="14.25">
      <c r="B128" s="98" t="s">
        <v>2534</v>
      </c>
      <c r="E128" s="98" t="s">
        <v>2537</v>
      </c>
      <c r="F128" s="67" t="s">
        <v>2072</v>
      </c>
      <c r="G128" s="81" t="s">
        <v>2462</v>
      </c>
    </row>
    <row r="129" spans="2:7" ht="14.25">
      <c r="B129" s="98" t="s">
        <v>2535</v>
      </c>
      <c r="E129" s="98" t="s">
        <v>2538</v>
      </c>
      <c r="F129" s="67" t="s">
        <v>2072</v>
      </c>
      <c r="G129" s="81" t="s">
        <v>2462</v>
      </c>
    </row>
    <row r="130" spans="2:7" ht="14.25">
      <c r="B130" s="98" t="s">
        <v>2571</v>
      </c>
      <c r="E130" s="98" t="s">
        <v>2572</v>
      </c>
      <c r="F130" s="67" t="s">
        <v>2601</v>
      </c>
      <c r="G130" s="81" t="s">
        <v>2602</v>
      </c>
    </row>
    <row r="131" spans="2:7" ht="14.25">
      <c r="B131" s="98" t="s">
        <v>2573</v>
      </c>
      <c r="E131" s="98" t="s">
        <v>2574</v>
      </c>
      <c r="F131" s="67" t="s">
        <v>2072</v>
      </c>
      <c r="G131" s="81" t="s">
        <v>2462</v>
      </c>
    </row>
    <row r="132" spans="2:7" ht="14.25">
      <c r="B132" s="98" t="s">
        <v>2575</v>
      </c>
      <c r="E132" s="98" t="s">
        <v>2576</v>
      </c>
      <c r="F132" s="67" t="s">
        <v>2134</v>
      </c>
      <c r="G132" s="81" t="s">
        <v>2135</v>
      </c>
    </row>
    <row r="133" spans="2:7" ht="14.25">
      <c r="B133" s="98" t="s">
        <v>2577</v>
      </c>
      <c r="E133" s="98" t="s">
        <v>2612</v>
      </c>
      <c r="F133" s="67" t="s">
        <v>2578</v>
      </c>
      <c r="G133" s="81" t="s">
        <v>2611</v>
      </c>
    </row>
    <row r="134" spans="2:7" ht="14.25">
      <c r="B134" s="98" t="s">
        <v>2579</v>
      </c>
      <c r="E134" s="98" t="s">
        <v>2580</v>
      </c>
      <c r="F134" s="67" t="s">
        <v>2601</v>
      </c>
      <c r="G134" s="81" t="s">
        <v>2603</v>
      </c>
    </row>
    <row r="135" spans="2:7" ht="14.25">
      <c r="B135" s="98" t="s">
        <v>2581</v>
      </c>
      <c r="E135" s="98" t="s">
        <v>2582</v>
      </c>
      <c r="F135" s="67" t="s">
        <v>2746</v>
      </c>
      <c r="G135" s="81" t="s">
        <v>2747</v>
      </c>
    </row>
    <row r="136" spans="2:7" ht="14.25">
      <c r="B136" s="98" t="s">
        <v>2583</v>
      </c>
      <c r="E136" s="98" t="s">
        <v>2584</v>
      </c>
      <c r="F136" s="122" t="s">
        <v>2895</v>
      </c>
      <c r="G136" s="111" t="s">
        <v>2860</v>
      </c>
    </row>
    <row r="137" spans="2:7" ht="14.25">
      <c r="B137" s="98" t="s">
        <v>2585</v>
      </c>
      <c r="E137" s="98" t="s">
        <v>2586</v>
      </c>
      <c r="F137" s="67" t="s">
        <v>2600</v>
      </c>
      <c r="G137" s="81" t="s">
        <v>2059</v>
      </c>
    </row>
    <row r="138" spans="2:7" ht="14.25">
      <c r="B138" s="98" t="s">
        <v>2587</v>
      </c>
      <c r="E138" s="98" t="s">
        <v>2588</v>
      </c>
      <c r="F138" s="67" t="s">
        <v>2055</v>
      </c>
      <c r="G138" s="81" t="s">
        <v>2662</v>
      </c>
    </row>
    <row r="139" spans="2:7" ht="14.25">
      <c r="B139" s="98" t="s">
        <v>2589</v>
      </c>
      <c r="E139" s="98" t="s">
        <v>2590</v>
      </c>
      <c r="F139" s="67" t="s">
        <v>2055</v>
      </c>
      <c r="G139" s="81" t="s">
        <v>2688</v>
      </c>
    </row>
    <row r="140" spans="2:7" ht="14.25">
      <c r="B140" s="98" t="s">
        <v>2591</v>
      </c>
      <c r="E140" s="98" t="s">
        <v>2663</v>
      </c>
      <c r="F140" s="67" t="s">
        <v>2055</v>
      </c>
      <c r="G140" s="81" t="s">
        <v>2662</v>
      </c>
    </row>
    <row r="141" spans="2:7" ht="14.25">
      <c r="B141" s="98" t="s">
        <v>2592</v>
      </c>
      <c r="E141" s="98" t="s">
        <v>2593</v>
      </c>
      <c r="F141" s="67" t="s">
        <v>2055</v>
      </c>
      <c r="G141" s="81" t="s">
        <v>2662</v>
      </c>
    </row>
    <row r="142" spans="2:7" ht="14.25">
      <c r="B142" s="98" t="s">
        <v>2594</v>
      </c>
      <c r="E142" s="98" t="s">
        <v>2595</v>
      </c>
      <c r="F142" s="67" t="s">
        <v>2601</v>
      </c>
      <c r="G142" s="81" t="s">
        <v>2602</v>
      </c>
    </row>
    <row r="143" spans="2:7" ht="14.25">
      <c r="B143" s="98" t="s">
        <v>2596</v>
      </c>
      <c r="E143" s="98" t="s">
        <v>2597</v>
      </c>
      <c r="F143" s="67" t="s">
        <v>2601</v>
      </c>
      <c r="G143" s="81" t="s">
        <v>2603</v>
      </c>
    </row>
    <row r="144" spans="2:7" ht="14.25">
      <c r="B144" s="98" t="s">
        <v>2604</v>
      </c>
      <c r="E144" s="98" t="s">
        <v>2605</v>
      </c>
      <c r="F144" s="67" t="s">
        <v>2601</v>
      </c>
      <c r="G144" s="81" t="s">
        <v>2603</v>
      </c>
    </row>
    <row r="145" spans="2:7" ht="14.25">
      <c r="B145" s="98" t="s">
        <v>2613</v>
      </c>
      <c r="E145" s="98" t="s">
        <v>2614</v>
      </c>
      <c r="F145" s="67" t="s">
        <v>1880</v>
      </c>
      <c r="G145" s="81" t="s">
        <v>2059</v>
      </c>
    </row>
    <row r="146" spans="2:7" ht="14.25">
      <c r="B146" s="98" t="s">
        <v>2615</v>
      </c>
      <c r="E146" s="98" t="s">
        <v>2616</v>
      </c>
      <c r="F146" s="67" t="s">
        <v>1880</v>
      </c>
      <c r="G146" s="81" t="s">
        <v>2059</v>
      </c>
    </row>
    <row r="147" spans="2:7" ht="14.25">
      <c r="B147" s="98" t="s">
        <v>2617</v>
      </c>
      <c r="E147" s="98" t="s">
        <v>2618</v>
      </c>
      <c r="F147" s="67" t="s">
        <v>2601</v>
      </c>
      <c r="G147" s="81" t="s">
        <v>2602</v>
      </c>
    </row>
    <row r="148" spans="2:7" ht="14.25">
      <c r="B148" s="98" t="s">
        <v>2619</v>
      </c>
      <c r="E148" s="98" t="s">
        <v>2620</v>
      </c>
      <c r="F148" s="67" t="s">
        <v>2601</v>
      </c>
      <c r="G148" s="81" t="s">
        <v>2602</v>
      </c>
    </row>
    <row r="149" spans="2:7" ht="14.25">
      <c r="B149" s="98" t="s">
        <v>2621</v>
      </c>
      <c r="E149" s="98" t="s">
        <v>2622</v>
      </c>
      <c r="F149" s="67" t="s">
        <v>1880</v>
      </c>
      <c r="G149" s="81" t="s">
        <v>2059</v>
      </c>
    </row>
    <row r="150" spans="2:7" ht="14.25">
      <c r="B150" s="98" t="s">
        <v>2623</v>
      </c>
      <c r="E150" s="98" t="s">
        <v>2624</v>
      </c>
      <c r="F150" s="67" t="s">
        <v>1880</v>
      </c>
      <c r="G150" s="81" t="s">
        <v>2059</v>
      </c>
    </row>
    <row r="151" spans="2:7" ht="14.25">
      <c r="B151" s="98" t="s">
        <v>2625</v>
      </c>
      <c r="E151" s="98" t="s">
        <v>2626</v>
      </c>
      <c r="F151" s="67" t="s">
        <v>2134</v>
      </c>
      <c r="G151" s="81" t="s">
        <v>2892</v>
      </c>
    </row>
    <row r="152" spans="2:7" ht="14.25">
      <c r="B152" s="98" t="s">
        <v>2627</v>
      </c>
      <c r="E152" s="98" t="s">
        <v>2628</v>
      </c>
      <c r="F152" s="67" t="s">
        <v>1880</v>
      </c>
      <c r="G152" s="81" t="s">
        <v>2059</v>
      </c>
    </row>
    <row r="153" spans="2:7" ht="14.25">
      <c r="B153" s="98" t="s">
        <v>2629</v>
      </c>
      <c r="E153" s="98" t="s">
        <v>2630</v>
      </c>
      <c r="F153" s="67" t="s">
        <v>1880</v>
      </c>
      <c r="G153" s="81" t="s">
        <v>2059</v>
      </c>
    </row>
    <row r="154" spans="2:7" ht="14.25">
      <c r="B154" s="98" t="s">
        <v>2633</v>
      </c>
      <c r="E154" s="98" t="s">
        <v>2634</v>
      </c>
      <c r="F154" s="67" t="s">
        <v>2655</v>
      </c>
      <c r="G154" s="81" t="s">
        <v>2656</v>
      </c>
    </row>
    <row r="155" spans="2:7" ht="14.25">
      <c r="B155" s="98" t="s">
        <v>2635</v>
      </c>
      <c r="E155" s="98" t="s">
        <v>2636</v>
      </c>
      <c r="F155" s="67" t="s">
        <v>2103</v>
      </c>
      <c r="G155" s="81" t="s">
        <v>2658</v>
      </c>
    </row>
    <row r="156" spans="2:7" ht="14.25">
      <c r="B156" s="98" t="s">
        <v>2637</v>
      </c>
      <c r="E156" s="98" t="s">
        <v>2638</v>
      </c>
      <c r="F156" s="67" t="s">
        <v>2103</v>
      </c>
      <c r="G156" s="81" t="s">
        <v>2659</v>
      </c>
    </row>
    <row r="157" spans="2:7" ht="14.25">
      <c r="B157" s="98" t="s">
        <v>2639</v>
      </c>
      <c r="E157" s="98" t="s">
        <v>2640</v>
      </c>
      <c r="F157" s="67" t="s">
        <v>2103</v>
      </c>
      <c r="G157" s="81" t="s">
        <v>2658</v>
      </c>
    </row>
    <row r="158" spans="2:7" ht="14.25">
      <c r="B158" s="98" t="s">
        <v>2641</v>
      </c>
      <c r="E158" s="98" t="s">
        <v>2642</v>
      </c>
      <c r="F158" s="67" t="s">
        <v>2657</v>
      </c>
      <c r="G158" s="81" t="s">
        <v>2602</v>
      </c>
    </row>
    <row r="159" spans="2:7" ht="14.25">
      <c r="B159" s="98" t="s">
        <v>2643</v>
      </c>
      <c r="E159" s="98" t="s">
        <v>2644</v>
      </c>
      <c r="F159" s="67" t="s">
        <v>2103</v>
      </c>
      <c r="G159" s="81" t="s">
        <v>2658</v>
      </c>
    </row>
    <row r="160" spans="2:7" ht="14.25">
      <c r="B160" s="98" t="s">
        <v>2645</v>
      </c>
      <c r="E160" s="98" t="s">
        <v>2646</v>
      </c>
      <c r="F160" s="67" t="s">
        <v>2103</v>
      </c>
      <c r="G160" s="81" t="s">
        <v>2659</v>
      </c>
    </row>
    <row r="161" spans="2:7" ht="14.25">
      <c r="B161" s="98" t="s">
        <v>2647</v>
      </c>
      <c r="E161" s="98" t="s">
        <v>2648</v>
      </c>
      <c r="F161" s="67" t="s">
        <v>2103</v>
      </c>
      <c r="G161" s="81" t="s">
        <v>2658</v>
      </c>
    </row>
    <row r="162" spans="2:7" ht="14.25">
      <c r="B162" s="98" t="s">
        <v>2649</v>
      </c>
      <c r="E162" s="98" t="s">
        <v>2650</v>
      </c>
      <c r="F162" s="67" t="s">
        <v>2657</v>
      </c>
      <c r="G162" s="81" t="s">
        <v>2602</v>
      </c>
    </row>
    <row r="163" spans="2:7" ht="14.25">
      <c r="B163" s="98" t="s">
        <v>2651</v>
      </c>
      <c r="E163" s="98" t="s">
        <v>2652</v>
      </c>
      <c r="F163" s="67" t="s">
        <v>2657</v>
      </c>
      <c r="G163" s="81" t="s">
        <v>2602</v>
      </c>
    </row>
    <row r="164" spans="2:7" ht="14.25">
      <c r="B164" s="98" t="s">
        <v>2653</v>
      </c>
      <c r="E164" s="98" t="s">
        <v>2654</v>
      </c>
      <c r="F164" s="67" t="s">
        <v>2657</v>
      </c>
      <c r="G164" s="81" t="s">
        <v>2602</v>
      </c>
    </row>
    <row r="165" spans="2:7" ht="14.25">
      <c r="B165" s="98" t="s">
        <v>2660</v>
      </c>
      <c r="E165" s="98" t="s">
        <v>2661</v>
      </c>
      <c r="F165" s="67" t="s">
        <v>2530</v>
      </c>
      <c r="G165" s="81" t="s">
        <v>2531</v>
      </c>
    </row>
    <row r="166" spans="2:7" ht="14.25">
      <c r="B166" s="98" t="s">
        <v>2664</v>
      </c>
      <c r="E166" s="98" t="s">
        <v>2665</v>
      </c>
      <c r="F166" s="67" t="s">
        <v>2859</v>
      </c>
      <c r="G166" s="81" t="s">
        <v>2778</v>
      </c>
    </row>
    <row r="167" spans="2:7" ht="14.25">
      <c r="B167" s="98" t="s">
        <v>2666</v>
      </c>
      <c r="E167" s="98" t="s">
        <v>2667</v>
      </c>
      <c r="F167" s="67" t="s">
        <v>1880</v>
      </c>
      <c r="G167" s="81" t="s">
        <v>2059</v>
      </c>
    </row>
    <row r="168" spans="2:7" ht="14.25">
      <c r="B168" s="98" t="s">
        <v>2668</v>
      </c>
      <c r="E168" s="98" t="s">
        <v>2669</v>
      </c>
      <c r="F168" s="67" t="s">
        <v>1880</v>
      </c>
      <c r="G168" s="81" t="s">
        <v>2059</v>
      </c>
    </row>
    <row r="169" spans="2:7" ht="14.25">
      <c r="B169" s="98" t="s">
        <v>2670</v>
      </c>
      <c r="E169" s="98" t="s">
        <v>2671</v>
      </c>
      <c r="F169" s="67" t="s">
        <v>1880</v>
      </c>
      <c r="G169" s="81" t="s">
        <v>2059</v>
      </c>
    </row>
    <row r="170" spans="2:7" ht="14.25">
      <c r="B170" s="98" t="s">
        <v>2672</v>
      </c>
      <c r="E170" s="98" t="s">
        <v>2673</v>
      </c>
      <c r="F170" s="122" t="s">
        <v>2896</v>
      </c>
      <c r="G170" s="111" t="s">
        <v>2860</v>
      </c>
    </row>
    <row r="171" spans="2:7" ht="14.25">
      <c r="B171" s="98" t="s">
        <v>2674</v>
      </c>
      <c r="E171" s="98" t="s">
        <v>2675</v>
      </c>
      <c r="F171" s="67" t="s">
        <v>1880</v>
      </c>
      <c r="G171" s="81" t="s">
        <v>2059</v>
      </c>
    </row>
    <row r="172" spans="2:7" ht="14.25">
      <c r="B172" s="98" t="s">
        <v>2676</v>
      </c>
      <c r="E172" s="98" t="s">
        <v>2677</v>
      </c>
      <c r="F172" s="67" t="s">
        <v>2686</v>
      </c>
      <c r="G172" s="81" t="s">
        <v>2687</v>
      </c>
    </row>
    <row r="173" spans="2:7" ht="14.25">
      <c r="B173" s="98" t="s">
        <v>2678</v>
      </c>
      <c r="E173" s="98" t="s">
        <v>2679</v>
      </c>
      <c r="F173" s="67" t="s">
        <v>2686</v>
      </c>
      <c r="G173" s="81" t="s">
        <v>2687</v>
      </c>
    </row>
    <row r="174" spans="2:7" ht="14.25">
      <c r="B174" s="98" t="s">
        <v>2680</v>
      </c>
      <c r="E174" s="98" t="s">
        <v>2681</v>
      </c>
      <c r="F174" s="67" t="s">
        <v>2686</v>
      </c>
      <c r="G174" s="81" t="s">
        <v>2687</v>
      </c>
    </row>
    <row r="175" spans="2:7" ht="14.25">
      <c r="B175" s="98" t="s">
        <v>2682</v>
      </c>
      <c r="E175" s="98" t="s">
        <v>2683</v>
      </c>
      <c r="F175" s="67" t="s">
        <v>2686</v>
      </c>
      <c r="G175" s="81" t="s">
        <v>2687</v>
      </c>
    </row>
    <row r="176" spans="2:7" ht="14.25">
      <c r="B176" s="98" t="s">
        <v>2684</v>
      </c>
      <c r="E176" s="98" t="s">
        <v>2685</v>
      </c>
      <c r="F176" s="67" t="s">
        <v>2686</v>
      </c>
      <c r="G176" s="81" t="s">
        <v>2687</v>
      </c>
    </row>
    <row r="177" spans="2:7" ht="14.25">
      <c r="B177" s="98" t="s">
        <v>2689</v>
      </c>
      <c r="E177" s="98" t="s">
        <v>2690</v>
      </c>
      <c r="F177" s="67" t="s">
        <v>1870</v>
      </c>
      <c r="G177" s="81" t="s">
        <v>2606</v>
      </c>
    </row>
    <row r="178" spans="2:7" ht="14.25">
      <c r="B178" s="98" t="s">
        <v>2691</v>
      </c>
      <c r="E178" s="98" t="s">
        <v>2692</v>
      </c>
      <c r="F178" s="67" t="s">
        <v>2103</v>
      </c>
      <c r="G178" s="81" t="s">
        <v>2658</v>
      </c>
    </row>
    <row r="179" spans="2:7" ht="14.25">
      <c r="B179" s="98" t="s">
        <v>2693</v>
      </c>
      <c r="E179" s="98" t="s">
        <v>2694</v>
      </c>
      <c r="F179" s="67" t="s">
        <v>2103</v>
      </c>
      <c r="G179" s="81" t="s">
        <v>2658</v>
      </c>
    </row>
    <row r="180" spans="2:7" ht="14.25">
      <c r="B180" s="98" t="s">
        <v>2695</v>
      </c>
      <c r="E180" s="98" t="s">
        <v>2696</v>
      </c>
      <c r="F180" s="67" t="s">
        <v>2103</v>
      </c>
      <c r="G180" s="81" t="s">
        <v>2658</v>
      </c>
    </row>
    <row r="181" spans="2:7" ht="14.25">
      <c r="B181" s="98" t="s">
        <v>2697</v>
      </c>
      <c r="E181" s="98" t="s">
        <v>2698</v>
      </c>
      <c r="F181" s="67" t="s">
        <v>2103</v>
      </c>
      <c r="G181" s="81" t="s">
        <v>2738</v>
      </c>
    </row>
    <row r="182" spans="2:7" ht="14.25">
      <c r="B182" s="98" t="s">
        <v>2699</v>
      </c>
      <c r="E182" s="98" t="s">
        <v>2700</v>
      </c>
      <c r="F182" s="67" t="s">
        <v>2134</v>
      </c>
      <c r="G182" s="81" t="s">
        <v>2135</v>
      </c>
    </row>
    <row r="183" spans="2:7" ht="14.25">
      <c r="B183" s="98" t="s">
        <v>2701</v>
      </c>
      <c r="E183" s="98" t="s">
        <v>2702</v>
      </c>
      <c r="F183" s="67" t="s">
        <v>2578</v>
      </c>
      <c r="G183" s="81" t="s">
        <v>2611</v>
      </c>
    </row>
    <row r="184" spans="2:7" ht="14.25">
      <c r="B184" s="98" t="s">
        <v>2703</v>
      </c>
      <c r="E184" s="98" t="s">
        <v>2704</v>
      </c>
      <c r="F184" s="67" t="s">
        <v>2055</v>
      </c>
      <c r="G184" s="81" t="s">
        <v>2662</v>
      </c>
    </row>
    <row r="185" spans="2:7" ht="14.25">
      <c r="B185" s="98" t="s">
        <v>2705</v>
      </c>
      <c r="E185" s="98" t="s">
        <v>2706</v>
      </c>
      <c r="F185" s="67" t="s">
        <v>2055</v>
      </c>
      <c r="G185" s="81" t="s">
        <v>2662</v>
      </c>
    </row>
    <row r="186" spans="2:7" ht="14.25">
      <c r="B186" s="98" t="s">
        <v>2707</v>
      </c>
      <c r="E186" s="98" t="s">
        <v>2708</v>
      </c>
      <c r="F186" s="67" t="s">
        <v>2746</v>
      </c>
      <c r="G186" s="81" t="s">
        <v>2747</v>
      </c>
    </row>
    <row r="187" spans="2:7" ht="14.25">
      <c r="B187" s="98" t="s">
        <v>2709</v>
      </c>
      <c r="E187" s="98" t="s">
        <v>2710</v>
      </c>
      <c r="F187" s="67" t="s">
        <v>1880</v>
      </c>
      <c r="G187" s="81" t="s">
        <v>2059</v>
      </c>
    </row>
    <row r="188" spans="2:7" ht="14.25">
      <c r="B188" s="98" t="s">
        <v>2711</v>
      </c>
      <c r="E188" s="98" t="s">
        <v>2712</v>
      </c>
      <c r="F188" s="67" t="s">
        <v>2134</v>
      </c>
      <c r="G188" s="81" t="s">
        <v>2497</v>
      </c>
    </row>
    <row r="189" spans="2:7" ht="14.25">
      <c r="B189" s="98" t="s">
        <v>2713</v>
      </c>
      <c r="E189" s="98" t="s">
        <v>2714</v>
      </c>
      <c r="F189" s="67" t="s">
        <v>2415</v>
      </c>
      <c r="G189" s="81" t="s">
        <v>2941</v>
      </c>
    </row>
    <row r="190" spans="2:7" ht="14.25">
      <c r="B190" s="98" t="s">
        <v>2715</v>
      </c>
      <c r="E190" s="98" t="s">
        <v>2716</v>
      </c>
      <c r="F190" s="67" t="s">
        <v>2415</v>
      </c>
      <c r="G190" s="112" t="s">
        <v>3238</v>
      </c>
    </row>
    <row r="191" spans="2:7" ht="14.25">
      <c r="B191" s="98" t="s">
        <v>2717</v>
      </c>
      <c r="E191" s="98" t="s">
        <v>2718</v>
      </c>
      <c r="F191" s="67" t="s">
        <v>2657</v>
      </c>
      <c r="G191" s="81" t="s">
        <v>2602</v>
      </c>
    </row>
    <row r="192" spans="2:7" ht="14.25">
      <c r="B192" s="101" t="s">
        <v>2739</v>
      </c>
      <c r="E192" s="98" t="s">
        <v>2719</v>
      </c>
      <c r="F192" s="67" t="s">
        <v>2601</v>
      </c>
      <c r="G192" s="81" t="s">
        <v>2602</v>
      </c>
    </row>
    <row r="193" spans="2:7" ht="14.25">
      <c r="B193" s="98" t="s">
        <v>2720</v>
      </c>
      <c r="E193" s="98" t="s">
        <v>2721</v>
      </c>
      <c r="F193" s="67" t="s">
        <v>1880</v>
      </c>
      <c r="G193" s="81" t="s">
        <v>2059</v>
      </c>
    </row>
    <row r="194" spans="2:7" ht="14.25">
      <c r="B194" s="98" t="s">
        <v>2722</v>
      </c>
      <c r="E194" s="98" t="s">
        <v>2723</v>
      </c>
      <c r="F194" s="67" t="s">
        <v>2134</v>
      </c>
      <c r="G194" s="112" t="s">
        <v>3045</v>
      </c>
    </row>
    <row r="195" spans="2:7" ht="14.25">
      <c r="B195" s="98" t="s">
        <v>2724</v>
      </c>
      <c r="E195" s="98" t="s">
        <v>2725</v>
      </c>
      <c r="F195" s="67" t="s">
        <v>1880</v>
      </c>
      <c r="G195" s="81" t="s">
        <v>2059</v>
      </c>
    </row>
    <row r="196" spans="2:7" ht="14.25">
      <c r="B196" s="98" t="s">
        <v>2726</v>
      </c>
      <c r="E196" s="98" t="s">
        <v>2727</v>
      </c>
      <c r="F196" s="67" t="s">
        <v>2134</v>
      </c>
      <c r="G196" s="112" t="s">
        <v>3044</v>
      </c>
    </row>
    <row r="197" spans="2:7" ht="14.25">
      <c r="B197" s="98" t="s">
        <v>2728</v>
      </c>
      <c r="E197" s="98" t="s">
        <v>2729</v>
      </c>
      <c r="F197" s="67" t="s">
        <v>1880</v>
      </c>
      <c r="G197" s="81" t="s">
        <v>2059</v>
      </c>
    </row>
    <row r="198" spans="2:7" ht="14.25">
      <c r="B198" s="98" t="s">
        <v>2730</v>
      </c>
      <c r="E198" s="98" t="s">
        <v>2731</v>
      </c>
      <c r="F198" s="67" t="s">
        <v>2601</v>
      </c>
      <c r="G198" s="81" t="s">
        <v>2602</v>
      </c>
    </row>
    <row r="199" spans="2:7" ht="14.25">
      <c r="B199" s="98" t="s">
        <v>2732</v>
      </c>
      <c r="E199" s="98" t="s">
        <v>2733</v>
      </c>
      <c r="F199" s="67" t="s">
        <v>1880</v>
      </c>
      <c r="G199" s="81" t="s">
        <v>2059</v>
      </c>
    </row>
    <row r="200" spans="2:7" ht="14.25">
      <c r="B200" s="98" t="s">
        <v>2734</v>
      </c>
      <c r="E200" s="98" t="s">
        <v>2735</v>
      </c>
      <c r="F200" s="67" t="s">
        <v>2607</v>
      </c>
      <c r="G200" s="81" t="s">
        <v>2943</v>
      </c>
    </row>
    <row r="201" spans="2:7" ht="14.25">
      <c r="B201" s="98" t="s">
        <v>2736</v>
      </c>
      <c r="E201" s="98" t="s">
        <v>2737</v>
      </c>
      <c r="F201" s="67" t="s">
        <v>2601</v>
      </c>
      <c r="G201" s="81" t="s">
        <v>2602</v>
      </c>
    </row>
    <row r="202" spans="2:7" ht="14.25">
      <c r="B202" s="98" t="s">
        <v>2740</v>
      </c>
      <c r="E202" s="98" t="s">
        <v>2741</v>
      </c>
      <c r="F202" s="67" t="s">
        <v>1880</v>
      </c>
      <c r="G202" s="81" t="s">
        <v>2059</v>
      </c>
    </row>
    <row r="203" spans="2:7" ht="14.25">
      <c r="B203" s="98" t="s">
        <v>2742</v>
      </c>
      <c r="E203" s="98" t="s">
        <v>2743</v>
      </c>
      <c r="F203" s="67" t="s">
        <v>2415</v>
      </c>
      <c r="G203" s="81" t="s">
        <v>2941</v>
      </c>
    </row>
    <row r="204" spans="2:7" ht="14.25">
      <c r="B204" s="98" t="s">
        <v>2744</v>
      </c>
      <c r="E204" s="98" t="s">
        <v>2745</v>
      </c>
      <c r="F204" s="67" t="s">
        <v>2746</v>
      </c>
      <c r="G204" s="81" t="s">
        <v>2747</v>
      </c>
    </row>
    <row r="205" spans="2:7" ht="14.25">
      <c r="B205" s="98" t="s">
        <v>2748</v>
      </c>
      <c r="E205" s="98" t="s">
        <v>2749</v>
      </c>
      <c r="F205" s="67" t="s">
        <v>1880</v>
      </c>
      <c r="G205" s="81" t="s">
        <v>2059</v>
      </c>
    </row>
    <row r="206" spans="2:7" ht="14.25">
      <c r="B206" s="98" t="s">
        <v>2750</v>
      </c>
      <c r="E206" s="98" t="s">
        <v>2751</v>
      </c>
      <c r="F206" s="67" t="s">
        <v>2774</v>
      </c>
      <c r="G206" s="81">
        <v>392800</v>
      </c>
    </row>
    <row r="207" spans="2:7" ht="14.25">
      <c r="B207" s="98" t="s">
        <v>2752</v>
      </c>
      <c r="E207" s="98" t="s">
        <v>2753</v>
      </c>
      <c r="F207" s="67" t="s">
        <v>2774</v>
      </c>
      <c r="G207" s="81">
        <v>392800</v>
      </c>
    </row>
    <row r="208" spans="2:7" ht="14.25">
      <c r="B208" s="98" t="s">
        <v>2754</v>
      </c>
      <c r="E208" s="98" t="s">
        <v>2755</v>
      </c>
      <c r="F208" s="67" t="s">
        <v>2774</v>
      </c>
      <c r="G208" s="81">
        <v>392800</v>
      </c>
    </row>
    <row r="209" spans="2:7" ht="14.25">
      <c r="B209" s="98" t="s">
        <v>2756</v>
      </c>
      <c r="E209" s="98" t="s">
        <v>2757</v>
      </c>
      <c r="F209" s="67" t="s">
        <v>2775</v>
      </c>
      <c r="G209" s="81" t="s">
        <v>2776</v>
      </c>
    </row>
    <row r="210" spans="2:7" ht="14.25">
      <c r="B210" s="98" t="s">
        <v>2758</v>
      </c>
      <c r="E210" s="98" t="s">
        <v>2759</v>
      </c>
      <c r="F210" s="67" t="s">
        <v>2496</v>
      </c>
      <c r="G210" s="81" t="s">
        <v>2888</v>
      </c>
    </row>
    <row r="211" spans="2:7" ht="14.25">
      <c r="B211" s="98" t="s">
        <v>2760</v>
      </c>
      <c r="E211" s="98" t="s">
        <v>2761</v>
      </c>
      <c r="F211" s="67" t="s">
        <v>2777</v>
      </c>
      <c r="G211" s="81" t="s">
        <v>2860</v>
      </c>
    </row>
    <row r="212" spans="2:7" ht="14.25">
      <c r="B212" s="98" t="s">
        <v>2762</v>
      </c>
      <c r="E212" s="98" t="s">
        <v>2763</v>
      </c>
      <c r="F212" s="67" t="s">
        <v>2601</v>
      </c>
      <c r="G212" s="81" t="s">
        <v>2779</v>
      </c>
    </row>
    <row r="213" spans="2:7" ht="14.25">
      <c r="B213" s="98" t="s">
        <v>2764</v>
      </c>
      <c r="E213" s="98" t="s">
        <v>2765</v>
      </c>
      <c r="F213" s="67" t="s">
        <v>2777</v>
      </c>
      <c r="G213" s="81" t="s">
        <v>2860</v>
      </c>
    </row>
    <row r="214" spans="2:7" ht="14.25">
      <c r="B214" s="98" t="s">
        <v>2766</v>
      </c>
      <c r="E214" s="98" t="s">
        <v>2767</v>
      </c>
      <c r="F214" s="67" t="s">
        <v>2601</v>
      </c>
      <c r="G214" s="81" t="s">
        <v>2779</v>
      </c>
    </row>
    <row r="215" spans="2:7" ht="14.25">
      <c r="B215" s="98" t="s">
        <v>2768</v>
      </c>
      <c r="E215" s="98" t="s">
        <v>2769</v>
      </c>
      <c r="F215" s="67" t="s">
        <v>2777</v>
      </c>
      <c r="G215" s="81" t="s">
        <v>2860</v>
      </c>
    </row>
    <row r="216" spans="2:7" ht="14.25">
      <c r="B216" s="98" t="s">
        <v>2770</v>
      </c>
      <c r="E216" s="98" t="s">
        <v>2771</v>
      </c>
      <c r="F216" s="122" t="s">
        <v>2777</v>
      </c>
      <c r="G216" s="111" t="s">
        <v>2860</v>
      </c>
    </row>
    <row r="217" spans="2:7" ht="14.25">
      <c r="B217" s="98" t="s">
        <v>2772</v>
      </c>
      <c r="E217" s="98" t="s">
        <v>2773</v>
      </c>
      <c r="F217" s="67" t="s">
        <v>1870</v>
      </c>
      <c r="G217" s="81" t="s">
        <v>2498</v>
      </c>
    </row>
    <row r="218" spans="2:7" ht="14.25">
      <c r="B218" s="98" t="s">
        <v>2780</v>
      </c>
      <c r="E218" s="98" t="s">
        <v>2781</v>
      </c>
      <c r="F218" s="67" t="s">
        <v>2802</v>
      </c>
      <c r="G218" s="81" t="s">
        <v>2805</v>
      </c>
    </row>
    <row r="219" spans="2:7" ht="14.25">
      <c r="B219" s="98" t="s">
        <v>2782</v>
      </c>
      <c r="E219" s="98" t="s">
        <v>2783</v>
      </c>
      <c r="F219" s="67" t="s">
        <v>2802</v>
      </c>
      <c r="G219" s="81" t="s">
        <v>2805</v>
      </c>
    </row>
    <row r="220" spans="2:7" ht="14.25">
      <c r="B220" s="98" t="s">
        <v>2784</v>
      </c>
      <c r="E220" s="98" t="s">
        <v>2785</v>
      </c>
      <c r="F220" s="67" t="s">
        <v>2802</v>
      </c>
      <c r="G220" s="81" t="s">
        <v>2804</v>
      </c>
    </row>
    <row r="221" spans="2:7" ht="14.25">
      <c r="B221" s="98" t="s">
        <v>2786</v>
      </c>
      <c r="E221" s="98" t="s">
        <v>2787</v>
      </c>
      <c r="F221" s="67" t="s">
        <v>2802</v>
      </c>
      <c r="G221" s="81" t="s">
        <v>2804</v>
      </c>
    </row>
    <row r="222" spans="2:7" ht="14.25">
      <c r="B222" s="98" t="s">
        <v>2788</v>
      </c>
      <c r="E222" s="98" t="s">
        <v>2789</v>
      </c>
      <c r="F222" s="67" t="s">
        <v>2802</v>
      </c>
      <c r="G222" s="81" t="s">
        <v>2804</v>
      </c>
    </row>
    <row r="223" spans="2:7" ht="14.25">
      <c r="B223" s="98" t="s">
        <v>2790</v>
      </c>
      <c r="E223" s="98" t="s">
        <v>2791</v>
      </c>
      <c r="F223" s="67" t="s">
        <v>2802</v>
      </c>
      <c r="G223" s="81" t="s">
        <v>2804</v>
      </c>
    </row>
    <row r="224" spans="2:7" ht="14.25">
      <c r="B224" s="98" t="s">
        <v>2792</v>
      </c>
      <c r="E224" s="98" t="s">
        <v>2793</v>
      </c>
      <c r="F224" s="67" t="s">
        <v>2802</v>
      </c>
      <c r="G224" s="81" t="s">
        <v>2804</v>
      </c>
    </row>
    <row r="225" spans="2:7" ht="14.25">
      <c r="B225" s="98" t="s">
        <v>2794</v>
      </c>
      <c r="E225" s="98" t="s">
        <v>2795</v>
      </c>
      <c r="F225" s="67" t="s">
        <v>2802</v>
      </c>
      <c r="G225" s="81" t="s">
        <v>2804</v>
      </c>
    </row>
    <row r="226" spans="2:7" ht="14.25">
      <c r="B226" s="98" t="s">
        <v>2796</v>
      </c>
      <c r="E226" s="98" t="s">
        <v>2797</v>
      </c>
      <c r="F226" s="67" t="s">
        <v>2802</v>
      </c>
      <c r="G226" s="81" t="s">
        <v>2804</v>
      </c>
    </row>
    <row r="227" spans="2:7" ht="14.25">
      <c r="B227" s="98" t="s">
        <v>2798</v>
      </c>
      <c r="E227" s="98" t="s">
        <v>2799</v>
      </c>
      <c r="F227" s="67" t="s">
        <v>2803</v>
      </c>
      <c r="G227" s="81" t="s">
        <v>2860</v>
      </c>
    </row>
    <row r="228" spans="2:7" ht="14.25">
      <c r="B228" s="98" t="s">
        <v>2800</v>
      </c>
      <c r="E228" s="98" t="s">
        <v>2801</v>
      </c>
      <c r="F228" s="67" t="s">
        <v>2803</v>
      </c>
      <c r="G228" s="81" t="s">
        <v>2860</v>
      </c>
    </row>
    <row r="229" spans="2:7" ht="14.25">
      <c r="B229" s="98" t="s">
        <v>2806</v>
      </c>
      <c r="E229" s="98" t="s">
        <v>2807</v>
      </c>
      <c r="F229" s="67" t="s">
        <v>2777</v>
      </c>
      <c r="G229" s="81" t="s">
        <v>2860</v>
      </c>
    </row>
    <row r="230" spans="2:7" ht="14.25">
      <c r="B230" s="98" t="s">
        <v>2808</v>
      </c>
      <c r="E230" s="98" t="s">
        <v>2809</v>
      </c>
      <c r="F230" s="67" t="s">
        <v>2777</v>
      </c>
      <c r="G230" s="81" t="s">
        <v>2860</v>
      </c>
    </row>
    <row r="231" spans="2:7" ht="14.25">
      <c r="B231" s="98" t="s">
        <v>2810</v>
      </c>
      <c r="E231" s="98" t="s">
        <v>2811</v>
      </c>
      <c r="F231" s="67" t="s">
        <v>2777</v>
      </c>
      <c r="G231" s="81" t="s">
        <v>2883</v>
      </c>
    </row>
    <row r="232" spans="2:7" ht="14.25">
      <c r="B232" s="98" t="s">
        <v>2812</v>
      </c>
      <c r="E232" s="98" t="s">
        <v>2819</v>
      </c>
      <c r="F232" s="67" t="s">
        <v>2820</v>
      </c>
      <c r="G232" s="81" t="s">
        <v>2658</v>
      </c>
    </row>
    <row r="233" spans="2:7" ht="14.25">
      <c r="B233" s="98" t="s">
        <v>2813</v>
      </c>
      <c r="E233" s="98" t="s">
        <v>2814</v>
      </c>
      <c r="F233" s="67" t="s">
        <v>1880</v>
      </c>
      <c r="G233" s="81" t="s">
        <v>2059</v>
      </c>
    </row>
    <row r="234" spans="2:7" ht="14.25">
      <c r="B234" s="98" t="s">
        <v>2815</v>
      </c>
      <c r="E234" s="98" t="s">
        <v>2816</v>
      </c>
      <c r="F234" s="67" t="s">
        <v>1880</v>
      </c>
      <c r="G234" s="81" t="s">
        <v>2469</v>
      </c>
    </row>
    <row r="235" spans="2:7" ht="14.25">
      <c r="B235" s="98" t="s">
        <v>2817</v>
      </c>
      <c r="E235" s="98" t="s">
        <v>2818</v>
      </c>
      <c r="F235" s="67" t="s">
        <v>2415</v>
      </c>
      <c r="G235" s="112" t="s">
        <v>3239</v>
      </c>
    </row>
    <row r="236" spans="2:7" ht="14.25">
      <c r="B236" s="98" t="s">
        <v>2837</v>
      </c>
      <c r="E236" s="98" t="s">
        <v>2838</v>
      </c>
      <c r="F236" s="67" t="s">
        <v>1880</v>
      </c>
      <c r="G236" s="81" t="s">
        <v>2469</v>
      </c>
    </row>
    <row r="237" spans="2:7" ht="14.25">
      <c r="B237" s="98" t="s">
        <v>2839</v>
      </c>
      <c r="E237" s="98" t="s">
        <v>2840</v>
      </c>
      <c r="F237" s="67" t="s">
        <v>2777</v>
      </c>
      <c r="G237" s="81" t="s">
        <v>2860</v>
      </c>
    </row>
    <row r="238" spans="2:7" ht="14.25">
      <c r="B238" s="98" t="s">
        <v>2841</v>
      </c>
      <c r="E238" s="98" t="s">
        <v>2842</v>
      </c>
      <c r="F238" s="67" t="s">
        <v>2746</v>
      </c>
      <c r="G238" s="81" t="s">
        <v>2747</v>
      </c>
    </row>
    <row r="239" spans="2:7" ht="14.25">
      <c r="B239" s="98" t="s">
        <v>2843</v>
      </c>
      <c r="E239" s="98" t="s">
        <v>2844</v>
      </c>
      <c r="F239" s="67" t="s">
        <v>2746</v>
      </c>
      <c r="G239" s="81" t="s">
        <v>2747</v>
      </c>
    </row>
    <row r="240" spans="2:7" ht="14.25">
      <c r="B240" s="98" t="s">
        <v>2845</v>
      </c>
      <c r="E240" s="98" t="s">
        <v>2846</v>
      </c>
      <c r="F240" s="67" t="s">
        <v>2746</v>
      </c>
      <c r="G240" s="81" t="s">
        <v>2747</v>
      </c>
    </row>
    <row r="241" spans="2:7" ht="14.25">
      <c r="B241" s="98" t="s">
        <v>2847</v>
      </c>
      <c r="E241" s="98" t="s">
        <v>2848</v>
      </c>
      <c r="F241" s="67" t="s">
        <v>2746</v>
      </c>
      <c r="G241" s="81" t="s">
        <v>2747</v>
      </c>
    </row>
    <row r="242" spans="2:7" ht="14.25">
      <c r="B242" s="98" t="s">
        <v>2849</v>
      </c>
      <c r="E242" s="98" t="s">
        <v>2850</v>
      </c>
      <c r="F242" s="67" t="s">
        <v>1880</v>
      </c>
      <c r="G242" s="81" t="s">
        <v>2059</v>
      </c>
    </row>
    <row r="243" spans="2:7" ht="14.25">
      <c r="B243" s="98" t="s">
        <v>2854</v>
      </c>
      <c r="E243" s="98" t="s">
        <v>2855</v>
      </c>
      <c r="F243" s="67" t="s">
        <v>2856</v>
      </c>
      <c r="G243" s="112" t="s">
        <v>3043</v>
      </c>
    </row>
    <row r="244" spans="2:7" ht="14.25">
      <c r="B244" s="98" t="s">
        <v>2861</v>
      </c>
      <c r="E244" s="98" t="s">
        <v>2862</v>
      </c>
      <c r="F244" s="67" t="s">
        <v>2881</v>
      </c>
      <c r="G244" s="81" t="s">
        <v>2882</v>
      </c>
    </row>
    <row r="245" spans="2:7" ht="14.25">
      <c r="B245" s="98" t="s">
        <v>2863</v>
      </c>
      <c r="E245" s="98" t="s">
        <v>2864</v>
      </c>
      <c r="F245" s="67" t="s">
        <v>1880</v>
      </c>
      <c r="G245" s="81" t="s">
        <v>2821</v>
      </c>
    </row>
    <row r="246" spans="2:7" ht="14.25">
      <c r="B246" s="98" t="s">
        <v>2865</v>
      </c>
      <c r="E246" s="98" t="s">
        <v>2866</v>
      </c>
      <c r="F246" s="67" t="s">
        <v>1880</v>
      </c>
      <c r="G246" s="81" t="s">
        <v>2469</v>
      </c>
    </row>
    <row r="247" spans="2:7" ht="14.25">
      <c r="B247" s="98" t="s">
        <v>2867</v>
      </c>
      <c r="E247" s="98" t="s">
        <v>2868</v>
      </c>
      <c r="F247" s="67" t="s">
        <v>1880</v>
      </c>
      <c r="G247" s="81" t="s">
        <v>2821</v>
      </c>
    </row>
    <row r="248" spans="2:7" ht="14.25">
      <c r="B248" s="98" t="s">
        <v>2869</v>
      </c>
      <c r="E248" s="98" t="s">
        <v>2870</v>
      </c>
      <c r="F248" s="67" t="s">
        <v>1880</v>
      </c>
      <c r="G248" s="81" t="s">
        <v>2469</v>
      </c>
    </row>
    <row r="249" spans="2:7" ht="14.25">
      <c r="B249" s="98" t="s">
        <v>2871</v>
      </c>
      <c r="E249" s="98" t="s">
        <v>2872</v>
      </c>
      <c r="F249" s="67" t="s">
        <v>1880</v>
      </c>
      <c r="G249" s="81" t="s">
        <v>2821</v>
      </c>
    </row>
    <row r="250" spans="2:7" ht="14.25">
      <c r="B250" s="98" t="s">
        <v>2873</v>
      </c>
      <c r="E250" s="98" t="s">
        <v>2874</v>
      </c>
      <c r="F250" s="67" t="s">
        <v>1880</v>
      </c>
      <c r="G250" s="81" t="s">
        <v>2469</v>
      </c>
    </row>
    <row r="251" spans="2:7" ht="14.25">
      <c r="B251" s="98" t="s">
        <v>2875</v>
      </c>
      <c r="E251" s="98" t="s">
        <v>2876</v>
      </c>
      <c r="F251" s="67" t="s">
        <v>1880</v>
      </c>
      <c r="G251" s="81" t="s">
        <v>2821</v>
      </c>
    </row>
    <row r="252" spans="2:7" ht="14.25">
      <c r="B252" s="98" t="s">
        <v>2877</v>
      </c>
      <c r="E252" s="98" t="s">
        <v>2878</v>
      </c>
      <c r="F252" s="67" t="s">
        <v>1880</v>
      </c>
      <c r="G252" s="81" t="s">
        <v>2469</v>
      </c>
    </row>
    <row r="253" spans="2:7" ht="14.25">
      <c r="B253" s="98" t="s">
        <v>2879</v>
      </c>
      <c r="E253" s="98" t="s">
        <v>2880</v>
      </c>
      <c r="F253" s="67" t="s">
        <v>1880</v>
      </c>
      <c r="G253" s="81" t="s">
        <v>2469</v>
      </c>
    </row>
    <row r="254" spans="2:7" ht="14.25">
      <c r="B254" s="98" t="s">
        <v>2884</v>
      </c>
      <c r="E254" s="98" t="s">
        <v>2885</v>
      </c>
      <c r="F254" s="67" t="s">
        <v>2886</v>
      </c>
      <c r="G254" s="81" t="s">
        <v>2887</v>
      </c>
    </row>
    <row r="255" spans="2:7" ht="14.25">
      <c r="B255" s="98" t="s">
        <v>2899</v>
      </c>
      <c r="E255" s="98" t="s">
        <v>2900</v>
      </c>
      <c r="F255" s="67" t="s">
        <v>2746</v>
      </c>
      <c r="G255" s="81" t="s">
        <v>2747</v>
      </c>
    </row>
    <row r="256" spans="2:7" ht="14.25">
      <c r="B256" s="98" t="s">
        <v>2901</v>
      </c>
      <c r="E256" s="98" t="s">
        <v>2902</v>
      </c>
      <c r="F256" s="67" t="s">
        <v>2601</v>
      </c>
      <c r="G256" s="81" t="s">
        <v>2921</v>
      </c>
    </row>
    <row r="257" spans="2:7" ht="14.25">
      <c r="B257" s="98" t="s">
        <v>2903</v>
      </c>
      <c r="E257" s="98" t="s">
        <v>2904</v>
      </c>
      <c r="F257" s="67" t="s">
        <v>2919</v>
      </c>
      <c r="G257" s="81" t="s">
        <v>2924</v>
      </c>
    </row>
    <row r="258" spans="2:7" ht="14.25">
      <c r="B258" s="98" t="s">
        <v>2905</v>
      </c>
      <c r="E258" s="98" t="s">
        <v>2906</v>
      </c>
      <c r="F258" s="67" t="s">
        <v>1849</v>
      </c>
      <c r="G258" s="81" t="s">
        <v>2925</v>
      </c>
    </row>
    <row r="259" spans="2:7" ht="14.25">
      <c r="B259" s="98" t="s">
        <v>2907</v>
      </c>
      <c r="E259" s="98" t="s">
        <v>2908</v>
      </c>
      <c r="F259" s="67" t="s">
        <v>2919</v>
      </c>
      <c r="G259" s="81" t="s">
        <v>2924</v>
      </c>
    </row>
    <row r="260" spans="2:7" ht="14.25">
      <c r="B260" s="98" t="s">
        <v>2909</v>
      </c>
      <c r="E260" s="98" t="s">
        <v>2910</v>
      </c>
      <c r="F260" s="67" t="s">
        <v>1849</v>
      </c>
      <c r="G260" s="81" t="s">
        <v>2926</v>
      </c>
    </row>
    <row r="261" spans="2:7" ht="14.25">
      <c r="B261" s="98" t="s">
        <v>2911</v>
      </c>
      <c r="E261" s="98" t="s">
        <v>2912</v>
      </c>
      <c r="F261" s="67" t="s">
        <v>2920</v>
      </c>
      <c r="G261" s="81" t="s">
        <v>2926</v>
      </c>
    </row>
    <row r="262" spans="2:7" ht="14.25">
      <c r="B262" s="98" t="s">
        <v>2913</v>
      </c>
      <c r="E262" s="98" t="s">
        <v>2914</v>
      </c>
      <c r="F262" s="67" t="s">
        <v>2601</v>
      </c>
      <c r="G262" s="81" t="s">
        <v>2922</v>
      </c>
    </row>
    <row r="263" spans="2:7" ht="14.25">
      <c r="B263" s="98" t="s">
        <v>2915</v>
      </c>
      <c r="E263" s="98" t="s">
        <v>2916</v>
      </c>
      <c r="F263" s="67" t="s">
        <v>2601</v>
      </c>
      <c r="G263" s="81" t="s">
        <v>2923</v>
      </c>
    </row>
    <row r="264" spans="2:7" ht="14.25">
      <c r="B264" s="98" t="s">
        <v>2917</v>
      </c>
      <c r="E264" s="98" t="s">
        <v>2918</v>
      </c>
      <c r="F264" s="67" t="s">
        <v>2601</v>
      </c>
      <c r="G264" s="81" t="s">
        <v>2603</v>
      </c>
    </row>
    <row r="265" spans="2:7" ht="14.25">
      <c r="B265" s="98" t="s">
        <v>2927</v>
      </c>
      <c r="E265" s="98" t="s">
        <v>2928</v>
      </c>
      <c r="F265" s="67" t="s">
        <v>2937</v>
      </c>
      <c r="G265" s="81" t="s">
        <v>2936</v>
      </c>
    </row>
    <row r="266" spans="2:7" ht="14.25">
      <c r="B266" s="98" t="s">
        <v>2929</v>
      </c>
      <c r="E266" s="98" t="s">
        <v>2930</v>
      </c>
      <c r="F266" s="67" t="s">
        <v>2935</v>
      </c>
      <c r="G266" s="81" t="s">
        <v>2934</v>
      </c>
    </row>
    <row r="267" spans="2:7" ht="14.25">
      <c r="B267" s="98" t="s">
        <v>2931</v>
      </c>
      <c r="E267" s="98" t="s">
        <v>2932</v>
      </c>
      <c r="F267" s="67" t="s">
        <v>2933</v>
      </c>
      <c r="G267" s="81" t="s">
        <v>2925</v>
      </c>
    </row>
    <row r="268" spans="2:7" ht="14.25">
      <c r="B268" s="98" t="s">
        <v>2938</v>
      </c>
      <c r="E268" s="98" t="s">
        <v>2939</v>
      </c>
      <c r="F268" s="67" t="s">
        <v>2746</v>
      </c>
      <c r="G268" s="81" t="s">
        <v>2747</v>
      </c>
    </row>
    <row r="269" spans="2:7" ht="14.25">
      <c r="B269" s="98" t="s">
        <v>2944</v>
      </c>
      <c r="E269" s="98" t="s">
        <v>2945</v>
      </c>
      <c r="F269" s="67" t="s">
        <v>2746</v>
      </c>
      <c r="G269" s="81" t="s">
        <v>2747</v>
      </c>
    </row>
    <row r="270" spans="2:7" ht="14.25">
      <c r="B270" s="98" t="s">
        <v>2946</v>
      </c>
      <c r="E270" s="98" t="s">
        <v>2947</v>
      </c>
      <c r="F270" s="67" t="s">
        <v>2746</v>
      </c>
      <c r="G270" s="81" t="s">
        <v>2747</v>
      </c>
    </row>
    <row r="271" spans="2:7" ht="14.25">
      <c r="B271" s="98" t="s">
        <v>2948</v>
      </c>
      <c r="E271" s="98" t="s">
        <v>2949</v>
      </c>
      <c r="F271" s="67" t="s">
        <v>2746</v>
      </c>
      <c r="G271" s="81" t="s">
        <v>2747</v>
      </c>
    </row>
    <row r="272" spans="2:7" ht="14.25">
      <c r="B272" s="98" t="s">
        <v>2950</v>
      </c>
      <c r="E272" s="98" t="s">
        <v>2951</v>
      </c>
      <c r="F272" s="67" t="s">
        <v>2746</v>
      </c>
      <c r="G272" s="81" t="s">
        <v>2747</v>
      </c>
    </row>
    <row r="273" spans="2:7" ht="14.25">
      <c r="B273" s="98" t="s">
        <v>2952</v>
      </c>
      <c r="E273" s="98" t="s">
        <v>2953</v>
      </c>
      <c r="F273" s="67" t="s">
        <v>2970</v>
      </c>
      <c r="G273" s="81" t="s">
        <v>2974</v>
      </c>
    </row>
    <row r="274" spans="2:7" ht="14.25">
      <c r="B274" s="98" t="s">
        <v>2954</v>
      </c>
      <c r="E274" s="98" t="s">
        <v>2955</v>
      </c>
      <c r="F274" s="67" t="s">
        <v>2601</v>
      </c>
      <c r="G274" s="81" t="s">
        <v>2602</v>
      </c>
    </row>
    <row r="275" spans="2:7" ht="14.25">
      <c r="B275" s="98" t="s">
        <v>2956</v>
      </c>
      <c r="E275" s="98" t="s">
        <v>2957</v>
      </c>
      <c r="F275" s="67" t="s">
        <v>2055</v>
      </c>
      <c r="G275" s="81" t="s">
        <v>2662</v>
      </c>
    </row>
    <row r="276" spans="2:7" ht="14.25">
      <c r="B276" s="98" t="s">
        <v>2958</v>
      </c>
      <c r="E276" s="98" t="s">
        <v>2959</v>
      </c>
      <c r="F276" s="67" t="s">
        <v>1880</v>
      </c>
      <c r="G276" s="81" t="s">
        <v>2059</v>
      </c>
    </row>
    <row r="277" spans="2:7" ht="14.25">
      <c r="B277" s="98" t="s">
        <v>2960</v>
      </c>
      <c r="E277" s="98" t="s">
        <v>2961</v>
      </c>
      <c r="F277" s="67" t="s">
        <v>1880</v>
      </c>
      <c r="G277" s="81" t="s">
        <v>2059</v>
      </c>
    </row>
    <row r="278" spans="2:7" ht="14.25">
      <c r="B278" s="98" t="s">
        <v>2962</v>
      </c>
      <c r="E278" s="98" t="s">
        <v>2963</v>
      </c>
      <c r="F278" s="67" t="s">
        <v>2971</v>
      </c>
      <c r="G278" s="81" t="s">
        <v>2972</v>
      </c>
    </row>
    <row r="279" spans="2:7" ht="14.25">
      <c r="B279" s="98" t="s">
        <v>2964</v>
      </c>
      <c r="E279" s="98" t="s">
        <v>2965</v>
      </c>
      <c r="F279" s="67" t="s">
        <v>1880</v>
      </c>
      <c r="G279" s="81" t="s">
        <v>2059</v>
      </c>
    </row>
    <row r="280" spans="2:7" ht="14.25">
      <c r="B280" s="98" t="s">
        <v>2966</v>
      </c>
      <c r="E280" s="98" t="s">
        <v>2967</v>
      </c>
      <c r="F280" s="67" t="s">
        <v>1880</v>
      </c>
      <c r="G280" s="81" t="s">
        <v>2059</v>
      </c>
    </row>
    <row r="281" spans="2:7" ht="14.25">
      <c r="B281" s="98" t="s">
        <v>2968</v>
      </c>
      <c r="E281" s="98" t="s">
        <v>2969</v>
      </c>
      <c r="F281" s="67" t="s">
        <v>2528</v>
      </c>
      <c r="G281" s="81" t="s">
        <v>2973</v>
      </c>
    </row>
    <row r="282" spans="2:7" ht="14.25">
      <c r="B282" s="98" t="s">
        <v>2975</v>
      </c>
      <c r="E282" s="98" t="s">
        <v>2976</v>
      </c>
      <c r="F282" s="67" t="s">
        <v>2134</v>
      </c>
      <c r="G282" s="81" t="s">
        <v>2135</v>
      </c>
    </row>
    <row r="283" spans="2:7" ht="14.25">
      <c r="B283" s="98" t="s">
        <v>2977</v>
      </c>
      <c r="E283" s="98" t="s">
        <v>2978</v>
      </c>
      <c r="F283" s="67" t="s">
        <v>1880</v>
      </c>
      <c r="G283" s="81" t="s">
        <v>2059</v>
      </c>
    </row>
    <row r="284" spans="2:7" ht="14.25">
      <c r="B284" s="98" t="s">
        <v>2979</v>
      </c>
      <c r="E284" s="98" t="s">
        <v>2980</v>
      </c>
      <c r="F284" s="67" t="s">
        <v>1880</v>
      </c>
      <c r="G284" s="81" t="s">
        <v>2059</v>
      </c>
    </row>
    <row r="285" spans="2:7" ht="14.25">
      <c r="B285" s="98" t="s">
        <v>2981</v>
      </c>
      <c r="E285" s="98" t="s">
        <v>2982</v>
      </c>
      <c r="F285" s="67" t="s">
        <v>2055</v>
      </c>
      <c r="G285" s="81" t="s">
        <v>2826</v>
      </c>
    </row>
    <row r="286" spans="2:7" ht="14.25">
      <c r="B286" s="98" t="s">
        <v>2983</v>
      </c>
      <c r="E286" s="98" t="s">
        <v>2984</v>
      </c>
      <c r="F286" s="67" t="s">
        <v>1880</v>
      </c>
      <c r="G286" s="81" t="s">
        <v>2059</v>
      </c>
    </row>
    <row r="287" spans="2:7" ht="14.25">
      <c r="B287" s="98" t="s">
        <v>2985</v>
      </c>
      <c r="E287" s="98" t="s">
        <v>2986</v>
      </c>
      <c r="F287" s="67" t="s">
        <v>1880</v>
      </c>
      <c r="G287" s="81" t="s">
        <v>2059</v>
      </c>
    </row>
    <row r="288" spans="2:7" ht="14.25">
      <c r="B288" s="98" t="s">
        <v>2987</v>
      </c>
      <c r="E288" s="98" t="s">
        <v>2988</v>
      </c>
      <c r="F288" s="67" t="s">
        <v>1880</v>
      </c>
      <c r="G288" s="81" t="s">
        <v>2059</v>
      </c>
    </row>
    <row r="289" spans="2:7" ht="14.25">
      <c r="B289" s="98" t="s">
        <v>2989</v>
      </c>
      <c r="E289" s="98" t="s">
        <v>2990</v>
      </c>
      <c r="F289" s="67" t="s">
        <v>2528</v>
      </c>
      <c r="G289" s="81" t="s">
        <v>2631</v>
      </c>
    </row>
    <row r="290" spans="2:7" ht="14.25">
      <c r="B290" s="98" t="s">
        <v>2991</v>
      </c>
      <c r="E290" s="98" t="s">
        <v>2992</v>
      </c>
      <c r="F290" s="67" t="s">
        <v>2601</v>
      </c>
      <c r="G290" s="81" t="s">
        <v>2602</v>
      </c>
    </row>
    <row r="291" spans="2:7" ht="14.25">
      <c r="B291" s="98" t="s">
        <v>2993</v>
      </c>
      <c r="E291" s="98" t="s">
        <v>2994</v>
      </c>
      <c r="F291" s="67" t="s">
        <v>2528</v>
      </c>
      <c r="G291" s="81" t="s">
        <v>2631</v>
      </c>
    </row>
    <row r="292" spans="2:7" ht="14.25">
      <c r="B292" s="98" t="s">
        <v>2995</v>
      </c>
      <c r="E292" s="98" t="s">
        <v>2996</v>
      </c>
      <c r="F292" s="67" t="s">
        <v>2601</v>
      </c>
      <c r="G292" s="81" t="s">
        <v>2602</v>
      </c>
    </row>
    <row r="293" spans="2:7" ht="14.25">
      <c r="B293" s="98" t="s">
        <v>2997</v>
      </c>
      <c r="E293" s="98" t="s">
        <v>2998</v>
      </c>
      <c r="F293" s="67" t="s">
        <v>2601</v>
      </c>
      <c r="G293" s="81" t="s">
        <v>2602</v>
      </c>
    </row>
    <row r="294" spans="2:7" ht="14.25">
      <c r="B294" s="98" t="s">
        <v>2999</v>
      </c>
      <c r="E294" s="98" t="s">
        <v>3000</v>
      </c>
      <c r="F294" s="67" t="s">
        <v>2601</v>
      </c>
      <c r="G294" s="81" t="s">
        <v>2602</v>
      </c>
    </row>
    <row r="295" spans="2:7" ht="14.25">
      <c r="B295" s="98" t="s">
        <v>3001</v>
      </c>
      <c r="E295" s="98" t="s">
        <v>3002</v>
      </c>
      <c r="F295" s="67" t="s">
        <v>1880</v>
      </c>
      <c r="G295" s="81" t="s">
        <v>2059</v>
      </c>
    </row>
    <row r="296" spans="2:7" ht="14.25">
      <c r="B296" s="98" t="s">
        <v>3003</v>
      </c>
      <c r="E296" s="98" t="s">
        <v>3004</v>
      </c>
      <c r="F296" s="67" t="s">
        <v>1880</v>
      </c>
      <c r="G296" s="81" t="s">
        <v>2059</v>
      </c>
    </row>
    <row r="297" spans="2:7" ht="14.25">
      <c r="B297" s="98" t="s">
        <v>3005</v>
      </c>
      <c r="E297" s="98" t="s">
        <v>3006</v>
      </c>
      <c r="F297" s="67" t="s">
        <v>1880</v>
      </c>
      <c r="G297" s="81" t="s">
        <v>2059</v>
      </c>
    </row>
    <row r="298" spans="2:7" ht="14.25">
      <c r="B298" s="98" t="s">
        <v>3007</v>
      </c>
      <c r="E298" s="98" t="s">
        <v>3008</v>
      </c>
      <c r="F298" s="67" t="s">
        <v>1880</v>
      </c>
      <c r="G298" s="81" t="s">
        <v>2059</v>
      </c>
    </row>
    <row r="299" spans="2:7" ht="14.25">
      <c r="B299" s="98" t="s">
        <v>3009</v>
      </c>
      <c r="E299" s="98" t="s">
        <v>3010</v>
      </c>
      <c r="F299" s="67" t="s">
        <v>2528</v>
      </c>
      <c r="G299" s="81" t="s">
        <v>2631</v>
      </c>
    </row>
    <row r="300" spans="2:7" ht="14.25">
      <c r="B300" s="98" t="s">
        <v>3011</v>
      </c>
      <c r="E300" s="98" t="s">
        <v>3012</v>
      </c>
      <c r="F300" s="67" t="s">
        <v>1880</v>
      </c>
      <c r="G300" s="81" t="s">
        <v>2059</v>
      </c>
    </row>
    <row r="301" spans="2:7" ht="14.25">
      <c r="B301" s="98" t="s">
        <v>3013</v>
      </c>
      <c r="E301" s="98" t="s">
        <v>3014</v>
      </c>
      <c r="F301" s="67" t="s">
        <v>2528</v>
      </c>
      <c r="G301" s="81" t="s">
        <v>2631</v>
      </c>
    </row>
    <row r="302" spans="2:7" ht="14.25">
      <c r="B302" s="98" t="s">
        <v>3015</v>
      </c>
      <c r="E302" s="98" t="s">
        <v>3016</v>
      </c>
      <c r="F302" s="67" t="s">
        <v>1880</v>
      </c>
      <c r="G302" s="81" t="s">
        <v>2059</v>
      </c>
    </row>
    <row r="303" spans="2:7" ht="14.25">
      <c r="B303" s="98" t="s">
        <v>3017</v>
      </c>
      <c r="E303" s="98" t="s">
        <v>3018</v>
      </c>
      <c r="F303" s="67" t="s">
        <v>2528</v>
      </c>
      <c r="G303" s="81" t="s">
        <v>2631</v>
      </c>
    </row>
    <row r="304" spans="2:7" ht="14.25">
      <c r="B304" s="98" t="s">
        <v>3019</v>
      </c>
      <c r="E304" s="98" t="s">
        <v>3020</v>
      </c>
      <c r="F304" s="67" t="s">
        <v>2578</v>
      </c>
      <c r="G304" s="81" t="s">
        <v>2611</v>
      </c>
    </row>
    <row r="305" spans="2:7" ht="14.25">
      <c r="B305" s="98" t="s">
        <v>3021</v>
      </c>
      <c r="E305" s="98" t="s">
        <v>3022</v>
      </c>
      <c r="F305" s="67" t="s">
        <v>2746</v>
      </c>
      <c r="G305" s="81" t="s">
        <v>2747</v>
      </c>
    </row>
    <row r="306" spans="2:7" ht="14.25">
      <c r="B306" s="98" t="s">
        <v>3023</v>
      </c>
      <c r="E306" s="98" t="s">
        <v>3024</v>
      </c>
      <c r="F306" s="67" t="s">
        <v>2746</v>
      </c>
      <c r="G306" s="81" t="s">
        <v>2747</v>
      </c>
    </row>
    <row r="307" spans="2:7" ht="14.25">
      <c r="B307" s="98" t="s">
        <v>3025</v>
      </c>
      <c r="E307" s="98" t="s">
        <v>3026</v>
      </c>
      <c r="F307" s="67" t="s">
        <v>2578</v>
      </c>
      <c r="G307" s="81" t="s">
        <v>2611</v>
      </c>
    </row>
    <row r="308" spans="2:7" ht="14.25">
      <c r="B308" s="98" t="s">
        <v>3027</v>
      </c>
      <c r="E308" s="98" t="s">
        <v>3028</v>
      </c>
      <c r="F308" s="67" t="s">
        <v>2746</v>
      </c>
      <c r="G308" s="81" t="s">
        <v>2747</v>
      </c>
    </row>
    <row r="309" spans="2:7" ht="14.25">
      <c r="B309" s="98" t="s">
        <v>3029</v>
      </c>
      <c r="E309" s="98" t="s">
        <v>3030</v>
      </c>
      <c r="F309" s="67" t="s">
        <v>2746</v>
      </c>
      <c r="G309" s="81" t="s">
        <v>2747</v>
      </c>
    </row>
    <row r="310" spans="2:7" ht="14.25">
      <c r="B310" s="98" t="s">
        <v>3031</v>
      </c>
      <c r="E310" s="98" t="s">
        <v>3032</v>
      </c>
      <c r="F310" s="67" t="s">
        <v>1880</v>
      </c>
      <c r="G310" s="81" t="s">
        <v>2059</v>
      </c>
    </row>
    <row r="311" spans="2:7" ht="14.25">
      <c r="B311" s="98" t="s">
        <v>3033</v>
      </c>
      <c r="E311" s="98" t="s">
        <v>3034</v>
      </c>
      <c r="F311" s="67" t="s">
        <v>1880</v>
      </c>
      <c r="G311" s="81" t="s">
        <v>2059</v>
      </c>
    </row>
    <row r="312" spans="2:7" ht="14.25">
      <c r="B312" s="98" t="s">
        <v>3035</v>
      </c>
      <c r="E312" s="98" t="s">
        <v>3036</v>
      </c>
      <c r="F312" s="67" t="s">
        <v>3039</v>
      </c>
      <c r="G312" s="81" t="s">
        <v>3040</v>
      </c>
    </row>
    <row r="313" spans="2:7" ht="14.25">
      <c r="B313" s="98" t="s">
        <v>3037</v>
      </c>
      <c r="E313" s="98" t="s">
        <v>3038</v>
      </c>
      <c r="F313" s="67" t="s">
        <v>1880</v>
      </c>
      <c r="G313" s="81" t="s">
        <v>2059</v>
      </c>
    </row>
    <row r="314" spans="2:7" ht="14.25">
      <c r="B314" s="98" t="s">
        <v>3041</v>
      </c>
      <c r="E314" s="98" t="s">
        <v>3042</v>
      </c>
      <c r="F314" s="67" t="s">
        <v>1870</v>
      </c>
      <c r="G314" s="81" t="s">
        <v>2498</v>
      </c>
    </row>
    <row r="315" spans="2:7" ht="14.25">
      <c r="B315" s="123" t="s">
        <v>3047</v>
      </c>
      <c r="E315" s="123" t="s">
        <v>3048</v>
      </c>
      <c r="F315" s="67" t="s">
        <v>1880</v>
      </c>
      <c r="G315" s="81" t="s">
        <v>2059</v>
      </c>
    </row>
    <row r="316" spans="2:7" ht="14.25">
      <c r="B316" s="123" t="s">
        <v>3051</v>
      </c>
      <c r="E316" s="123" t="s">
        <v>3052</v>
      </c>
      <c r="F316" s="67" t="s">
        <v>1880</v>
      </c>
      <c r="G316" s="81" t="s">
        <v>2059</v>
      </c>
    </row>
    <row r="317" spans="2:7" ht="14.25">
      <c r="B317" s="123" t="s">
        <v>3053</v>
      </c>
      <c r="E317" s="123" t="s">
        <v>3054</v>
      </c>
      <c r="F317" s="67" t="s">
        <v>1880</v>
      </c>
      <c r="G317" s="81" t="s">
        <v>2059</v>
      </c>
    </row>
    <row r="318" spans="2:7" ht="14.25">
      <c r="B318" s="123" t="s">
        <v>3057</v>
      </c>
      <c r="E318" s="123" t="s">
        <v>3058</v>
      </c>
      <c r="F318" s="67" t="s">
        <v>2055</v>
      </c>
      <c r="G318" s="81" t="s">
        <v>2826</v>
      </c>
    </row>
    <row r="319" spans="2:7" ht="14.25">
      <c r="B319" s="123" t="s">
        <v>3061</v>
      </c>
      <c r="E319" s="123" t="s">
        <v>3062</v>
      </c>
      <c r="F319" s="67" t="s">
        <v>2055</v>
      </c>
      <c r="G319" s="81" t="s">
        <v>2826</v>
      </c>
    </row>
    <row r="320" spans="2:7" ht="14.25">
      <c r="B320" s="123" t="s">
        <v>3063</v>
      </c>
      <c r="E320" s="123" t="s">
        <v>3064</v>
      </c>
      <c r="F320" s="67" t="s">
        <v>2055</v>
      </c>
      <c r="G320" s="81" t="s">
        <v>2826</v>
      </c>
    </row>
    <row r="321" spans="2:7" ht="14.25">
      <c r="B321" s="123" t="s">
        <v>3067</v>
      </c>
      <c r="E321" s="123" t="s">
        <v>3068</v>
      </c>
      <c r="F321" s="67" t="s">
        <v>1880</v>
      </c>
      <c r="G321" s="81" t="s">
        <v>2059</v>
      </c>
    </row>
    <row r="322" spans="2:7" ht="14.25">
      <c r="B322" s="123" t="s">
        <v>3071</v>
      </c>
      <c r="E322" s="123" t="s">
        <v>3072</v>
      </c>
      <c r="F322" s="67" t="s">
        <v>1880</v>
      </c>
      <c r="G322" s="81" t="s">
        <v>2059</v>
      </c>
    </row>
    <row r="323" spans="2:7" ht="14.25">
      <c r="B323" s="123" t="s">
        <v>3075</v>
      </c>
      <c r="E323" s="123" t="s">
        <v>3076</v>
      </c>
      <c r="F323" s="67" t="s">
        <v>1880</v>
      </c>
      <c r="G323" s="81" t="s">
        <v>2059</v>
      </c>
    </row>
    <row r="324" spans="2:7" ht="14.25">
      <c r="B324" s="123" t="s">
        <v>3079</v>
      </c>
      <c r="E324" s="123" t="s">
        <v>3080</v>
      </c>
      <c r="F324" s="67" t="s">
        <v>1880</v>
      </c>
      <c r="G324" s="81" t="s">
        <v>2059</v>
      </c>
    </row>
    <row r="325" spans="2:7" ht="14.25">
      <c r="B325" s="123" t="s">
        <v>3081</v>
      </c>
      <c r="E325" s="123" t="s">
        <v>3082</v>
      </c>
      <c r="F325" s="67" t="s">
        <v>1849</v>
      </c>
      <c r="G325" s="81" t="s">
        <v>2926</v>
      </c>
    </row>
    <row r="326" spans="2:7" ht="14.25">
      <c r="B326" s="123" t="s">
        <v>3089</v>
      </c>
      <c r="E326" s="123" t="s">
        <v>3090</v>
      </c>
      <c r="F326" s="67" t="s">
        <v>2920</v>
      </c>
      <c r="G326" s="81" t="s">
        <v>2926</v>
      </c>
    </row>
    <row r="327" spans="2:7" ht="14.25">
      <c r="B327" s="123" t="s">
        <v>3091</v>
      </c>
      <c r="E327" s="123" t="s">
        <v>3092</v>
      </c>
      <c r="F327" s="67" t="s">
        <v>2935</v>
      </c>
      <c r="G327" s="81" t="s">
        <v>2934</v>
      </c>
    </row>
    <row r="328" spans="2:7" ht="14.25">
      <c r="B328" s="123" t="s">
        <v>3083</v>
      </c>
      <c r="E328" s="123" t="s">
        <v>3084</v>
      </c>
      <c r="F328" s="122" t="s">
        <v>1880</v>
      </c>
      <c r="G328" s="111" t="s">
        <v>2059</v>
      </c>
    </row>
    <row r="329" spans="2:7" ht="14.25">
      <c r="B329" s="123" t="s">
        <v>3077</v>
      </c>
      <c r="E329" s="123" t="s">
        <v>3078</v>
      </c>
      <c r="F329" s="122" t="s">
        <v>1880</v>
      </c>
      <c r="G329" s="111" t="s">
        <v>2059</v>
      </c>
    </row>
    <row r="330" spans="2:7" ht="14.25">
      <c r="B330" s="123" t="s">
        <v>3073</v>
      </c>
      <c r="E330" s="123" t="s">
        <v>3074</v>
      </c>
      <c r="F330" s="67" t="s">
        <v>1880</v>
      </c>
      <c r="G330" s="81" t="s">
        <v>2059</v>
      </c>
    </row>
    <row r="331" spans="2:7" ht="14.25">
      <c r="B331" s="123" t="s">
        <v>3069</v>
      </c>
      <c r="E331" s="123" t="s">
        <v>3070</v>
      </c>
      <c r="F331" s="67" t="s">
        <v>1880</v>
      </c>
      <c r="G331" s="81" t="s">
        <v>2059</v>
      </c>
    </row>
    <row r="332" spans="2:7" ht="14.25">
      <c r="B332" s="123" t="s">
        <v>3085</v>
      </c>
      <c r="E332" s="123" t="s">
        <v>3086</v>
      </c>
      <c r="F332" s="67" t="s">
        <v>2052</v>
      </c>
      <c r="G332" s="81" t="s">
        <v>2936</v>
      </c>
    </row>
    <row r="333" spans="2:7" ht="14.25">
      <c r="B333" s="123" t="s">
        <v>3065</v>
      </c>
      <c r="E333" s="123" t="s">
        <v>3066</v>
      </c>
      <c r="F333" s="67" t="s">
        <v>2971</v>
      </c>
      <c r="G333" s="81" t="s">
        <v>2972</v>
      </c>
    </row>
    <row r="334" spans="2:7" ht="14.25">
      <c r="B334" s="123" t="s">
        <v>3087</v>
      </c>
      <c r="E334" s="123" t="s">
        <v>3088</v>
      </c>
      <c r="F334" s="67" t="s">
        <v>2601</v>
      </c>
      <c r="G334" s="81" t="s">
        <v>2602</v>
      </c>
    </row>
    <row r="335" spans="2:7" ht="14.25">
      <c r="B335" s="123" t="s">
        <v>3059</v>
      </c>
      <c r="E335" s="123" t="s">
        <v>3060</v>
      </c>
      <c r="F335" s="67" t="s">
        <v>1880</v>
      </c>
      <c r="G335" s="81" t="s">
        <v>2059</v>
      </c>
    </row>
    <row r="336" spans="2:7" ht="14.25">
      <c r="B336" s="123" t="s">
        <v>3055</v>
      </c>
      <c r="E336" s="123" t="s">
        <v>3056</v>
      </c>
      <c r="F336" s="67" t="s">
        <v>1880</v>
      </c>
      <c r="G336" s="81" t="s">
        <v>2059</v>
      </c>
    </row>
    <row r="337" spans="2:7" ht="14.25">
      <c r="B337" s="123" t="s">
        <v>3049</v>
      </c>
      <c r="E337" s="123" t="s">
        <v>3050</v>
      </c>
      <c r="F337" s="67" t="s">
        <v>1880</v>
      </c>
      <c r="G337" s="81" t="s">
        <v>2059</v>
      </c>
    </row>
    <row r="338" spans="2:7" ht="14.25">
      <c r="B338" s="124" t="s">
        <v>3115</v>
      </c>
      <c r="E338" s="124" t="s">
        <v>3116</v>
      </c>
      <c r="F338" s="67" t="s">
        <v>1880</v>
      </c>
      <c r="G338" s="81" t="s">
        <v>2059</v>
      </c>
    </row>
    <row r="339" spans="2:7" ht="14.25">
      <c r="B339" s="124" t="s">
        <v>3147</v>
      </c>
      <c r="E339" s="124" t="s">
        <v>3148</v>
      </c>
      <c r="F339" s="67" t="s">
        <v>1880</v>
      </c>
      <c r="G339" s="81" t="s">
        <v>2059</v>
      </c>
    </row>
    <row r="340" spans="2:7" ht="14.25">
      <c r="B340" s="124" t="s">
        <v>3117</v>
      </c>
      <c r="E340" s="124" t="s">
        <v>3132</v>
      </c>
      <c r="F340" s="67" t="s">
        <v>2416</v>
      </c>
      <c r="G340" s="81" t="s">
        <v>2631</v>
      </c>
    </row>
    <row r="341" spans="2:7" ht="14.25">
      <c r="B341" s="124" t="s">
        <v>3105</v>
      </c>
      <c r="E341" s="124" t="s">
        <v>3106</v>
      </c>
      <c r="F341" s="67" t="s">
        <v>2746</v>
      </c>
      <c r="G341" s="81" t="s">
        <v>2747</v>
      </c>
    </row>
    <row r="342" spans="2:7" ht="14.25">
      <c r="B342" s="124" t="s">
        <v>3107</v>
      </c>
      <c r="E342" s="124" t="s">
        <v>3108</v>
      </c>
      <c r="F342" s="67" t="s">
        <v>2746</v>
      </c>
      <c r="G342" s="81" t="s">
        <v>2747</v>
      </c>
    </row>
    <row r="343" spans="2:7" ht="14.25">
      <c r="B343" s="124" t="s">
        <v>3109</v>
      </c>
      <c r="E343" s="124" t="s">
        <v>3110</v>
      </c>
      <c r="F343" s="67" t="s">
        <v>2746</v>
      </c>
      <c r="G343" s="81" t="s">
        <v>2747</v>
      </c>
    </row>
    <row r="344" spans="2:7" ht="14.25">
      <c r="B344" s="124" t="s">
        <v>3118</v>
      </c>
      <c r="E344" s="124" t="s">
        <v>3133</v>
      </c>
      <c r="F344" s="67" t="s">
        <v>2746</v>
      </c>
      <c r="G344" s="81" t="s">
        <v>2747</v>
      </c>
    </row>
    <row r="345" spans="2:7" ht="14.25">
      <c r="B345" s="124" t="s">
        <v>3119</v>
      </c>
      <c r="E345" s="124" t="s">
        <v>3134</v>
      </c>
      <c r="F345" s="67" t="s">
        <v>2746</v>
      </c>
      <c r="G345" s="81" t="s">
        <v>2747</v>
      </c>
    </row>
    <row r="346" spans="2:7" ht="14.25">
      <c r="B346" s="124" t="s">
        <v>3120</v>
      </c>
      <c r="E346" s="124" t="s">
        <v>3135</v>
      </c>
      <c r="F346" s="67" t="s">
        <v>2746</v>
      </c>
      <c r="G346" s="81" t="s">
        <v>2747</v>
      </c>
    </row>
    <row r="347" spans="2:7" ht="14.25">
      <c r="B347" s="124" t="s">
        <v>3111</v>
      </c>
      <c r="E347" s="124" t="s">
        <v>3112</v>
      </c>
      <c r="F347" s="67" t="s">
        <v>2055</v>
      </c>
      <c r="G347" s="81" t="s">
        <v>2662</v>
      </c>
    </row>
    <row r="348" spans="2:7" ht="14.25">
      <c r="B348" s="124" t="s">
        <v>3121</v>
      </c>
      <c r="E348" s="124" t="s">
        <v>3136</v>
      </c>
      <c r="F348" s="67" t="s">
        <v>2935</v>
      </c>
      <c r="G348" s="81" t="s">
        <v>2934</v>
      </c>
    </row>
    <row r="349" spans="2:7" ht="14.25">
      <c r="B349" s="124" t="s">
        <v>3122</v>
      </c>
      <c r="E349" s="124" t="s">
        <v>3137</v>
      </c>
      <c r="F349" s="67" t="s">
        <v>2578</v>
      </c>
      <c r="G349" s="81" t="s">
        <v>2611</v>
      </c>
    </row>
    <row r="350" spans="2:7" ht="14.25">
      <c r="B350" s="124" t="s">
        <v>3123</v>
      </c>
      <c r="E350" s="124" t="s">
        <v>3138</v>
      </c>
      <c r="F350" s="67" t="s">
        <v>2601</v>
      </c>
      <c r="G350" s="81" t="s">
        <v>2602</v>
      </c>
    </row>
    <row r="351" spans="2:7" ht="14.25">
      <c r="B351" s="124" t="s">
        <v>3103</v>
      </c>
      <c r="E351" s="124" t="s">
        <v>3104</v>
      </c>
      <c r="F351" s="67" t="s">
        <v>2886</v>
      </c>
      <c r="G351" s="81" t="s">
        <v>3149</v>
      </c>
    </row>
    <row r="352" spans="2:7" ht="14.25">
      <c r="B352" s="124" t="s">
        <v>3124</v>
      </c>
      <c r="E352" s="124" t="s">
        <v>3139</v>
      </c>
      <c r="F352" s="67" t="s">
        <v>2774</v>
      </c>
      <c r="G352" s="81">
        <v>392800</v>
      </c>
    </row>
    <row r="353" spans="2:7" ht="14.25">
      <c r="B353" s="124" t="s">
        <v>3125</v>
      </c>
      <c r="E353" s="124" t="s">
        <v>3140</v>
      </c>
      <c r="F353" s="67" t="s">
        <v>1880</v>
      </c>
      <c r="G353" s="81" t="s">
        <v>2059</v>
      </c>
    </row>
    <row r="354" spans="2:7" ht="14.25">
      <c r="B354" s="124" t="s">
        <v>3126</v>
      </c>
      <c r="E354" s="124" t="s">
        <v>3141</v>
      </c>
      <c r="F354" s="67" t="s">
        <v>2920</v>
      </c>
      <c r="G354" s="81" t="s">
        <v>2926</v>
      </c>
    </row>
    <row r="355" spans="2:7" ht="14.25">
      <c r="B355" s="124" t="s">
        <v>3101</v>
      </c>
      <c r="E355" s="124" t="s">
        <v>3102</v>
      </c>
      <c r="F355" s="67" t="s">
        <v>3113</v>
      </c>
      <c r="G355" s="81" t="s">
        <v>3114</v>
      </c>
    </row>
    <row r="356" spans="2:7" ht="14.25">
      <c r="B356" s="124" t="s">
        <v>3127</v>
      </c>
      <c r="E356" s="124" t="s">
        <v>3142</v>
      </c>
      <c r="F356" s="67" t="s">
        <v>1880</v>
      </c>
      <c r="G356" s="81" t="s">
        <v>2059</v>
      </c>
    </row>
    <row r="357" spans="2:7" ht="14.25">
      <c r="B357" s="124" t="s">
        <v>3128</v>
      </c>
      <c r="E357" s="124" t="s">
        <v>3143</v>
      </c>
      <c r="F357" s="67" t="s">
        <v>1880</v>
      </c>
      <c r="G357" s="81" t="s">
        <v>2059</v>
      </c>
    </row>
    <row r="358" spans="2:7" ht="14.25">
      <c r="B358" s="124" t="s">
        <v>3129</v>
      </c>
      <c r="E358" s="124" t="s">
        <v>3144</v>
      </c>
      <c r="F358" s="67" t="s">
        <v>2598</v>
      </c>
      <c r="G358" s="81" t="s">
        <v>2853</v>
      </c>
    </row>
    <row r="359" spans="2:7" ht="14.25">
      <c r="B359" s="124" t="s">
        <v>3093</v>
      </c>
      <c r="E359" s="124" t="s">
        <v>3094</v>
      </c>
      <c r="F359" s="67" t="s">
        <v>1880</v>
      </c>
      <c r="G359" s="81" t="s">
        <v>2059</v>
      </c>
    </row>
    <row r="360" spans="2:7" ht="14.25">
      <c r="B360" s="124" t="s">
        <v>3095</v>
      </c>
      <c r="E360" s="124" t="s">
        <v>3096</v>
      </c>
      <c r="F360" s="67" t="s">
        <v>2971</v>
      </c>
      <c r="G360" s="81" t="s">
        <v>2972</v>
      </c>
    </row>
    <row r="361" spans="2:7" ht="14.25">
      <c r="B361" s="124" t="s">
        <v>3097</v>
      </c>
      <c r="E361" s="124" t="s">
        <v>3098</v>
      </c>
      <c r="F361" s="67" t="s">
        <v>1880</v>
      </c>
      <c r="G361" s="81" t="s">
        <v>2059</v>
      </c>
    </row>
    <row r="362" spans="2:7" ht="14.25">
      <c r="B362" s="124" t="s">
        <v>3130</v>
      </c>
      <c r="E362" s="124" t="s">
        <v>3145</v>
      </c>
      <c r="F362" s="67" t="s">
        <v>2886</v>
      </c>
      <c r="G362" s="81" t="s">
        <v>3149</v>
      </c>
    </row>
    <row r="363" spans="2:7" ht="14.25">
      <c r="B363" s="124" t="s">
        <v>3131</v>
      </c>
      <c r="E363" s="124" t="s">
        <v>3146</v>
      </c>
      <c r="F363" s="67" t="s">
        <v>2886</v>
      </c>
      <c r="G363" s="81" t="s">
        <v>3149</v>
      </c>
    </row>
    <row r="364" spans="2:7" ht="14.25">
      <c r="B364" s="124" t="s">
        <v>3099</v>
      </c>
      <c r="E364" s="124" t="s">
        <v>3100</v>
      </c>
      <c r="F364" s="67" t="s">
        <v>2746</v>
      </c>
      <c r="G364" s="81" t="s">
        <v>3150</v>
      </c>
    </row>
    <row r="365" spans="2:7" ht="14.25">
      <c r="B365" s="123" t="s">
        <v>3151</v>
      </c>
      <c r="E365" s="123" t="s">
        <v>3152</v>
      </c>
      <c r="F365" s="67" t="s">
        <v>1880</v>
      </c>
      <c r="G365" s="81" t="s">
        <v>2059</v>
      </c>
    </row>
    <row r="366" spans="2:7" ht="14.25">
      <c r="B366" s="123" t="s">
        <v>3153</v>
      </c>
      <c r="E366" s="123" t="s">
        <v>3154</v>
      </c>
      <c r="F366" s="67" t="s">
        <v>2777</v>
      </c>
      <c r="G366" s="81" t="s">
        <v>2860</v>
      </c>
    </row>
    <row r="367" spans="2:7" ht="14.25">
      <c r="B367" s="123" t="s">
        <v>3155</v>
      </c>
      <c r="E367" s="123" t="s">
        <v>3156</v>
      </c>
      <c r="F367" s="67" t="s">
        <v>2601</v>
      </c>
      <c r="G367" s="81" t="s">
        <v>2602</v>
      </c>
    </row>
    <row r="368" spans="2:7" ht="14.25">
      <c r="B368" s="123" t="s">
        <v>3157</v>
      </c>
      <c r="E368" s="123" t="s">
        <v>3158</v>
      </c>
      <c r="F368" s="67" t="s">
        <v>2601</v>
      </c>
      <c r="G368" s="81" t="s">
        <v>2602</v>
      </c>
    </row>
    <row r="369" spans="2:7" ht="14.25">
      <c r="B369" s="123" t="s">
        <v>3159</v>
      </c>
      <c r="E369" s="123" t="s">
        <v>3160</v>
      </c>
      <c r="F369" s="67" t="s">
        <v>2601</v>
      </c>
      <c r="G369" s="81" t="s">
        <v>2602</v>
      </c>
    </row>
    <row r="370" spans="2:7" ht="14.25">
      <c r="B370" s="123" t="s">
        <v>3161</v>
      </c>
      <c r="E370" s="123" t="s">
        <v>3162</v>
      </c>
      <c r="F370" s="67" t="s">
        <v>2601</v>
      </c>
      <c r="G370" s="81" t="s">
        <v>2602</v>
      </c>
    </row>
    <row r="371" spans="2:7" ht="14.25">
      <c r="B371" s="123" t="s">
        <v>3163</v>
      </c>
      <c r="E371" s="123" t="s">
        <v>3164</v>
      </c>
      <c r="F371" s="67" t="s">
        <v>2746</v>
      </c>
      <c r="G371" s="81" t="s">
        <v>2747</v>
      </c>
    </row>
    <row r="372" spans="2:7" ht="14.25">
      <c r="B372" s="123" t="s">
        <v>3165</v>
      </c>
      <c r="E372" s="123" t="s">
        <v>3166</v>
      </c>
      <c r="F372" s="67" t="s">
        <v>2055</v>
      </c>
      <c r="G372" s="81" t="s">
        <v>2662</v>
      </c>
    </row>
    <row r="373" spans="2:7" ht="14.25">
      <c r="B373" s="123" t="s">
        <v>3167</v>
      </c>
      <c r="E373" s="123" t="s">
        <v>3168</v>
      </c>
      <c r="F373" s="67" t="s">
        <v>2746</v>
      </c>
      <c r="G373" s="81" t="s">
        <v>3150</v>
      </c>
    </row>
    <row r="374" spans="2:7" ht="14.25">
      <c r="B374" s="123" t="s">
        <v>3169</v>
      </c>
      <c r="E374" s="123" t="s">
        <v>3170</v>
      </c>
      <c r="F374" s="67" t="s">
        <v>2746</v>
      </c>
      <c r="G374" s="81" t="s">
        <v>3150</v>
      </c>
    </row>
    <row r="375" spans="2:7" ht="14.25">
      <c r="B375" s="123" t="s">
        <v>3171</v>
      </c>
      <c r="E375" s="123" t="s">
        <v>3172</v>
      </c>
      <c r="F375" s="67" t="s">
        <v>2746</v>
      </c>
      <c r="G375" s="81" t="s">
        <v>3150</v>
      </c>
    </row>
    <row r="376" spans="2:7" ht="14.25">
      <c r="B376" s="123" t="s">
        <v>3173</v>
      </c>
      <c r="E376" s="123" t="s">
        <v>3174</v>
      </c>
      <c r="F376" s="67" t="s">
        <v>2746</v>
      </c>
      <c r="G376" s="81" t="s">
        <v>3150</v>
      </c>
    </row>
    <row r="377" spans="2:7" ht="14.25">
      <c r="B377" s="123" t="s">
        <v>3175</v>
      </c>
      <c r="E377" s="123" t="s">
        <v>3176</v>
      </c>
      <c r="F377" s="67" t="s">
        <v>2601</v>
      </c>
      <c r="G377" s="81" t="s">
        <v>2602</v>
      </c>
    </row>
    <row r="378" spans="2:7" ht="14.25">
      <c r="B378" s="123" t="s">
        <v>3177</v>
      </c>
      <c r="E378" s="123" t="s">
        <v>3178</v>
      </c>
      <c r="F378" s="67" t="s">
        <v>2601</v>
      </c>
      <c r="G378" s="81" t="s">
        <v>2602</v>
      </c>
    </row>
    <row r="379" spans="2:7" ht="14.25">
      <c r="B379" s="123" t="s">
        <v>3179</v>
      </c>
      <c r="E379" s="123" t="s">
        <v>3180</v>
      </c>
      <c r="F379" s="67" t="s">
        <v>2601</v>
      </c>
      <c r="G379" s="81" t="s">
        <v>2602</v>
      </c>
    </row>
    <row r="380" spans="2:7" ht="14.25">
      <c r="B380" s="123" t="s">
        <v>3181</v>
      </c>
      <c r="E380" s="123" t="s">
        <v>3182</v>
      </c>
      <c r="F380" s="67" t="s">
        <v>2601</v>
      </c>
      <c r="G380" s="81" t="s">
        <v>2602</v>
      </c>
    </row>
    <row r="381" spans="2:7" ht="14.25">
      <c r="B381" s="123" t="s">
        <v>3183</v>
      </c>
      <c r="E381" s="123" t="s">
        <v>3184</v>
      </c>
      <c r="F381" s="67" t="s">
        <v>2777</v>
      </c>
      <c r="G381" s="81" t="s">
        <v>2860</v>
      </c>
    </row>
    <row r="382" spans="2:7" ht="14.25">
      <c r="B382" s="123" t="s">
        <v>3185</v>
      </c>
      <c r="E382" s="123" t="s">
        <v>3186</v>
      </c>
      <c r="F382" s="67" t="s">
        <v>2777</v>
      </c>
      <c r="G382" s="81" t="s">
        <v>2860</v>
      </c>
    </row>
    <row r="383" spans="2:7" ht="14.25">
      <c r="B383" s="123" t="s">
        <v>3187</v>
      </c>
      <c r="E383" s="123" t="s">
        <v>3188</v>
      </c>
      <c r="F383" s="67" t="s">
        <v>2777</v>
      </c>
      <c r="G383" s="81" t="s">
        <v>2860</v>
      </c>
    </row>
    <row r="384" spans="2:7" ht="14.25">
      <c r="B384" s="125" t="s">
        <v>3189</v>
      </c>
      <c r="E384" s="125" t="s">
        <v>3190</v>
      </c>
      <c r="F384" s="67" t="s">
        <v>2775</v>
      </c>
      <c r="G384" s="81" t="s">
        <v>3217</v>
      </c>
    </row>
    <row r="385" spans="2:7" ht="14.25">
      <c r="B385" s="125" t="s">
        <v>3191</v>
      </c>
      <c r="E385" s="125" t="s">
        <v>3192</v>
      </c>
      <c r="F385" s="67" t="s">
        <v>1880</v>
      </c>
      <c r="G385" s="81" t="s">
        <v>2059</v>
      </c>
    </row>
    <row r="386" spans="2:7" ht="14.25">
      <c r="B386" s="125" t="s">
        <v>3193</v>
      </c>
      <c r="E386" s="125" t="s">
        <v>3194</v>
      </c>
      <c r="F386" s="67" t="s">
        <v>2935</v>
      </c>
      <c r="G386" s="81" t="s">
        <v>2934</v>
      </c>
    </row>
    <row r="387" spans="2:7" ht="14.25">
      <c r="B387" s="125" t="s">
        <v>3195</v>
      </c>
      <c r="E387" s="125" t="s">
        <v>3196</v>
      </c>
      <c r="F387" s="67" t="s">
        <v>2935</v>
      </c>
      <c r="G387" s="81" t="s">
        <v>2934</v>
      </c>
    </row>
    <row r="388" spans="2:7" ht="14.25">
      <c r="B388" s="125" t="s">
        <v>3197</v>
      </c>
      <c r="E388" s="125" t="s">
        <v>3198</v>
      </c>
      <c r="F388" s="67" t="s">
        <v>2920</v>
      </c>
      <c r="G388" s="81" t="s">
        <v>2926</v>
      </c>
    </row>
    <row r="389" spans="2:7" ht="14.25">
      <c r="B389" s="125" t="s">
        <v>3199</v>
      </c>
      <c r="E389" s="125" t="s">
        <v>3200</v>
      </c>
      <c r="F389" s="67" t="s">
        <v>2920</v>
      </c>
      <c r="G389" s="81" t="s">
        <v>2926</v>
      </c>
    </row>
    <row r="390" spans="2:7" ht="14.25">
      <c r="B390" s="125" t="s">
        <v>3201</v>
      </c>
      <c r="E390" s="125" t="s">
        <v>3202</v>
      </c>
      <c r="F390" s="67" t="s">
        <v>2920</v>
      </c>
      <c r="G390" s="81" t="s">
        <v>2926</v>
      </c>
    </row>
    <row r="391" spans="2:7" ht="14.25">
      <c r="B391" s="125" t="s">
        <v>3203</v>
      </c>
      <c r="E391" s="125" t="s">
        <v>3204</v>
      </c>
      <c r="F391" s="67" t="s">
        <v>2920</v>
      </c>
      <c r="G391" s="81" t="s">
        <v>2926</v>
      </c>
    </row>
    <row r="392" spans="2:7" ht="14.25">
      <c r="B392" s="125" t="s">
        <v>3205</v>
      </c>
      <c r="E392" s="125" t="s">
        <v>3206</v>
      </c>
      <c r="F392" s="67" t="s">
        <v>2935</v>
      </c>
      <c r="G392" s="81" t="s">
        <v>2934</v>
      </c>
    </row>
    <row r="393" spans="2:7" ht="14.25">
      <c r="B393" s="125" t="s">
        <v>3207</v>
      </c>
      <c r="E393" s="125" t="s">
        <v>3208</v>
      </c>
      <c r="F393" s="67" t="s">
        <v>2746</v>
      </c>
      <c r="G393" s="81" t="s">
        <v>3150</v>
      </c>
    </row>
    <row r="394" spans="2:7" ht="14.25">
      <c r="B394" s="125" t="s">
        <v>3209</v>
      </c>
      <c r="E394" s="125" t="s">
        <v>3210</v>
      </c>
      <c r="F394" s="67" t="s">
        <v>2746</v>
      </c>
      <c r="G394" s="81" t="s">
        <v>3150</v>
      </c>
    </row>
    <row r="395" spans="2:7" ht="14.25">
      <c r="B395" s="125" t="s">
        <v>3211</v>
      </c>
      <c r="E395" s="125" t="s">
        <v>3212</v>
      </c>
      <c r="F395" s="67" t="s">
        <v>2746</v>
      </c>
      <c r="G395" s="81" t="s">
        <v>3150</v>
      </c>
    </row>
    <row r="396" spans="2:7" ht="14.25">
      <c r="B396" s="125" t="s">
        <v>3213</v>
      </c>
      <c r="E396" s="125" t="s">
        <v>3214</v>
      </c>
      <c r="F396" s="67" t="s">
        <v>2935</v>
      </c>
      <c r="G396" s="81" t="s">
        <v>2934</v>
      </c>
    </row>
    <row r="397" spans="2:7" ht="14.25">
      <c r="B397" s="125" t="s">
        <v>3215</v>
      </c>
      <c r="E397" s="125" t="s">
        <v>3216</v>
      </c>
      <c r="F397" s="67" t="s">
        <v>2935</v>
      </c>
      <c r="G397" s="81" t="s">
        <v>2934</v>
      </c>
    </row>
    <row r="398" spans="2:7" ht="14.25">
      <c r="B398" s="123" t="s">
        <v>3218</v>
      </c>
      <c r="E398" s="123" t="s">
        <v>3219</v>
      </c>
      <c r="F398" s="67" t="s">
        <v>2777</v>
      </c>
      <c r="G398" s="81" t="s">
        <v>2860</v>
      </c>
    </row>
    <row r="399" spans="2:7" ht="14.25">
      <c r="B399" s="123" t="s">
        <v>3221</v>
      </c>
      <c r="E399" s="123" t="s">
        <v>3222</v>
      </c>
      <c r="F399" s="67" t="s">
        <v>1849</v>
      </c>
      <c r="G399" s="81" t="s">
        <v>2925</v>
      </c>
    </row>
    <row r="400" spans="2:7" ht="14.25">
      <c r="B400" s="123" t="s">
        <v>3223</v>
      </c>
      <c r="E400" s="123" t="s">
        <v>3224</v>
      </c>
      <c r="F400" s="67" t="s">
        <v>3233</v>
      </c>
      <c r="G400" s="81" t="s">
        <v>3234</v>
      </c>
    </row>
    <row r="401" spans="2:7" ht="14.25">
      <c r="B401" s="123" t="s">
        <v>3225</v>
      </c>
      <c r="E401" s="123" t="s">
        <v>3226</v>
      </c>
      <c r="F401" s="67" t="s">
        <v>3233</v>
      </c>
      <c r="G401" s="81" t="s">
        <v>3234</v>
      </c>
    </row>
    <row r="402" spans="2:7" ht="14.25">
      <c r="B402" s="123" t="s">
        <v>3227</v>
      </c>
      <c r="E402" s="123" t="s">
        <v>3228</v>
      </c>
      <c r="F402" s="67" t="s">
        <v>1870</v>
      </c>
      <c r="G402" s="81" t="s">
        <v>2498</v>
      </c>
    </row>
    <row r="403" spans="2:7" ht="14.25">
      <c r="B403" s="123" t="s">
        <v>3229</v>
      </c>
      <c r="E403" s="123" t="s">
        <v>3230</v>
      </c>
      <c r="F403" s="67" t="s">
        <v>1880</v>
      </c>
      <c r="G403" s="81" t="s">
        <v>2059</v>
      </c>
    </row>
    <row r="404" spans="2:7" ht="14.25">
      <c r="B404" s="123" t="s">
        <v>3231</v>
      </c>
      <c r="E404" s="123" t="s">
        <v>3232</v>
      </c>
      <c r="F404" s="67" t="s">
        <v>2106</v>
      </c>
      <c r="G404" s="81" t="s">
        <v>2631</v>
      </c>
    </row>
    <row r="405" spans="2:7" ht="14.25">
      <c r="B405" s="123" t="s">
        <v>3236</v>
      </c>
      <c r="E405" s="123" t="s">
        <v>3237</v>
      </c>
      <c r="F405" s="67" t="s">
        <v>2777</v>
      </c>
      <c r="G405" s="81" t="s">
        <v>2860</v>
      </c>
    </row>
    <row r="406" spans="2:7" ht="14.25">
      <c r="B406" s="123" t="s">
        <v>3240</v>
      </c>
      <c r="E406" s="123" t="s">
        <v>3241</v>
      </c>
      <c r="F406" s="67" t="s">
        <v>3288</v>
      </c>
      <c r="G406" s="81" t="s">
        <v>3289</v>
      </c>
    </row>
    <row r="407" spans="2:7" ht="14.25">
      <c r="B407" s="123" t="s">
        <v>3242</v>
      </c>
      <c r="E407" s="123" t="s">
        <v>3243</v>
      </c>
      <c r="F407" s="67" t="s">
        <v>3288</v>
      </c>
      <c r="G407" s="81" t="s">
        <v>3289</v>
      </c>
    </row>
    <row r="408" spans="2:7" ht="14.25">
      <c r="B408" s="123" t="s">
        <v>3244</v>
      </c>
      <c r="E408" s="123" t="s">
        <v>3245</v>
      </c>
      <c r="F408" s="67" t="s">
        <v>2777</v>
      </c>
      <c r="G408" s="81" t="s">
        <v>2860</v>
      </c>
    </row>
    <row r="409" spans="2:7" ht="14.25">
      <c r="B409" s="123" t="s">
        <v>3246</v>
      </c>
      <c r="E409" s="123" t="s">
        <v>3247</v>
      </c>
      <c r="F409" s="67" t="s">
        <v>2935</v>
      </c>
      <c r="G409" s="81" t="s">
        <v>3290</v>
      </c>
    </row>
    <row r="410" spans="2:7" ht="14.25">
      <c r="B410" s="123" t="s">
        <v>3248</v>
      </c>
      <c r="E410" s="123" t="s">
        <v>3249</v>
      </c>
      <c r="F410" s="67" t="s">
        <v>1849</v>
      </c>
      <c r="G410" s="81" t="s">
        <v>2925</v>
      </c>
    </row>
    <row r="411" spans="2:7" ht="14.25">
      <c r="B411" s="123" t="s">
        <v>3250</v>
      </c>
      <c r="E411" s="123" t="s">
        <v>3251</v>
      </c>
      <c r="F411" s="67" t="s">
        <v>2777</v>
      </c>
      <c r="G411" s="81" t="s">
        <v>2860</v>
      </c>
    </row>
    <row r="412" spans="2:7" ht="14.25">
      <c r="B412" s="123" t="s">
        <v>3252</v>
      </c>
      <c r="E412" s="123" t="s">
        <v>3253</v>
      </c>
      <c r="F412" s="67" t="s">
        <v>2777</v>
      </c>
      <c r="G412" s="81" t="s">
        <v>2860</v>
      </c>
    </row>
    <row r="413" spans="2:7" ht="14.25">
      <c r="B413" s="123" t="s">
        <v>3254</v>
      </c>
      <c r="E413" s="123" t="s">
        <v>3255</v>
      </c>
      <c r="F413" s="67" t="s">
        <v>2777</v>
      </c>
      <c r="G413" s="81" t="s">
        <v>2860</v>
      </c>
    </row>
    <row r="414" spans="2:7" ht="14.25">
      <c r="B414" s="123" t="s">
        <v>3256</v>
      </c>
      <c r="E414" s="123" t="s">
        <v>3257</v>
      </c>
      <c r="F414" s="67" t="s">
        <v>2777</v>
      </c>
      <c r="G414" s="81" t="s">
        <v>2860</v>
      </c>
    </row>
    <row r="415" spans="2:7" ht="14.25">
      <c r="B415" s="123" t="s">
        <v>3258</v>
      </c>
      <c r="E415" s="123" t="s">
        <v>3259</v>
      </c>
      <c r="F415" s="67" t="s">
        <v>2746</v>
      </c>
      <c r="G415" s="112" t="s">
        <v>2747</v>
      </c>
    </row>
    <row r="416" spans="2:7" ht="14.25">
      <c r="B416" s="123" t="s">
        <v>3260</v>
      </c>
      <c r="E416" s="123" t="s">
        <v>3261</v>
      </c>
      <c r="F416" s="67" t="s">
        <v>2746</v>
      </c>
      <c r="G416" s="81" t="s">
        <v>3150</v>
      </c>
    </row>
    <row r="417" spans="2:7" ht="14.25">
      <c r="B417" s="123" t="s">
        <v>3262</v>
      </c>
      <c r="E417" s="123" t="s">
        <v>3263</v>
      </c>
      <c r="F417" s="67" t="s">
        <v>2746</v>
      </c>
      <c r="G417" s="81" t="s">
        <v>3150</v>
      </c>
    </row>
    <row r="418" spans="2:7" ht="14.25">
      <c r="B418" s="123" t="s">
        <v>3264</v>
      </c>
      <c r="E418" s="123" t="s">
        <v>3265</v>
      </c>
      <c r="F418" s="67" t="s">
        <v>2601</v>
      </c>
      <c r="G418" s="81" t="s">
        <v>2602</v>
      </c>
    </row>
    <row r="419" spans="2:7" ht="14.25">
      <c r="B419" s="123" t="s">
        <v>3266</v>
      </c>
      <c r="E419" s="123" t="s">
        <v>3267</v>
      </c>
      <c r="F419" s="67" t="s">
        <v>2601</v>
      </c>
      <c r="G419" s="81" t="s">
        <v>2602</v>
      </c>
    </row>
    <row r="420" spans="2:7" ht="14.25">
      <c r="B420" s="123" t="s">
        <v>3268</v>
      </c>
      <c r="E420" s="123" t="s">
        <v>3269</v>
      </c>
      <c r="F420" s="67" t="s">
        <v>2601</v>
      </c>
      <c r="G420" s="81" t="s">
        <v>2602</v>
      </c>
    </row>
    <row r="421" spans="2:7" ht="14.25">
      <c r="B421" s="123" t="s">
        <v>3270</v>
      </c>
      <c r="E421" s="123" t="s">
        <v>3271</v>
      </c>
      <c r="F421" s="67" t="s">
        <v>2970</v>
      </c>
      <c r="G421" s="81" t="s">
        <v>2974</v>
      </c>
    </row>
    <row r="422" spans="2:7" ht="14.25">
      <c r="B422" s="123" t="s">
        <v>3272</v>
      </c>
      <c r="E422" s="123" t="s">
        <v>3273</v>
      </c>
      <c r="F422" s="67" t="s">
        <v>2746</v>
      </c>
      <c r="G422" s="81" t="s">
        <v>3150</v>
      </c>
    </row>
    <row r="423" spans="2:7" ht="14.25">
      <c r="B423" s="123" t="s">
        <v>3274</v>
      </c>
      <c r="E423" s="123" t="s">
        <v>3275</v>
      </c>
      <c r="F423" s="67" t="s">
        <v>2746</v>
      </c>
      <c r="G423" s="112" t="s">
        <v>2747</v>
      </c>
    </row>
    <row r="424" spans="2:7" ht="14.25">
      <c r="B424" s="123" t="s">
        <v>3276</v>
      </c>
      <c r="E424" s="123" t="s">
        <v>3277</v>
      </c>
      <c r="F424" s="67" t="s">
        <v>2746</v>
      </c>
      <c r="G424" s="112" t="s">
        <v>3358</v>
      </c>
    </row>
    <row r="425" spans="2:7" ht="14.25">
      <c r="B425" s="123" t="s">
        <v>3278</v>
      </c>
      <c r="E425" s="123" t="s">
        <v>3279</v>
      </c>
      <c r="F425" s="67" t="s">
        <v>2746</v>
      </c>
      <c r="G425" s="81" t="s">
        <v>3150</v>
      </c>
    </row>
    <row r="426" spans="2:7" ht="14.25">
      <c r="B426" s="123" t="s">
        <v>3280</v>
      </c>
      <c r="E426" s="123" t="s">
        <v>3281</v>
      </c>
      <c r="F426" s="67" t="s">
        <v>2746</v>
      </c>
      <c r="G426" s="81" t="s">
        <v>3150</v>
      </c>
    </row>
    <row r="427" spans="2:7" ht="14.25">
      <c r="B427" s="123" t="s">
        <v>3282</v>
      </c>
      <c r="E427" s="123" t="s">
        <v>3283</v>
      </c>
      <c r="F427" s="67" t="s">
        <v>2746</v>
      </c>
      <c r="G427" s="81" t="s">
        <v>3150</v>
      </c>
    </row>
    <row r="428" spans="2:7" ht="14.25">
      <c r="B428" s="123" t="s">
        <v>3284</v>
      </c>
      <c r="E428" s="123" t="s">
        <v>3285</v>
      </c>
      <c r="F428" s="67" t="s">
        <v>2746</v>
      </c>
      <c r="G428" s="81" t="s">
        <v>3150</v>
      </c>
    </row>
    <row r="429" spans="2:7" ht="14.25">
      <c r="B429" s="123" t="s">
        <v>3286</v>
      </c>
      <c r="E429" s="123" t="s">
        <v>3287</v>
      </c>
      <c r="F429" s="67" t="s">
        <v>2746</v>
      </c>
      <c r="G429" s="81" t="s">
        <v>3150</v>
      </c>
    </row>
    <row r="430" spans="2:7" ht="14.25">
      <c r="B430" s="123" t="s">
        <v>3291</v>
      </c>
      <c r="E430" s="123" t="s">
        <v>3292</v>
      </c>
      <c r="F430" s="67" t="s">
        <v>3113</v>
      </c>
      <c r="G430" s="81" t="s">
        <v>3114</v>
      </c>
    </row>
    <row r="431" spans="2:7" ht="14.25">
      <c r="B431" s="123" t="s">
        <v>3293</v>
      </c>
      <c r="E431" s="123" t="s">
        <v>3294</v>
      </c>
      <c r="F431" s="67" t="s">
        <v>3113</v>
      </c>
      <c r="G431" s="81" t="s">
        <v>3114</v>
      </c>
    </row>
    <row r="432" spans="2:7" ht="14.25">
      <c r="B432" s="123" t="s">
        <v>3295</v>
      </c>
      <c r="E432" s="123" t="s">
        <v>3296</v>
      </c>
      <c r="F432" s="67" t="s">
        <v>3113</v>
      </c>
      <c r="G432" s="81" t="s">
        <v>3114</v>
      </c>
    </row>
    <row r="433" spans="2:7" ht="14.25">
      <c r="B433" s="123" t="s">
        <v>3297</v>
      </c>
      <c r="E433" s="123" t="s">
        <v>3298</v>
      </c>
      <c r="F433" s="67" t="s">
        <v>2746</v>
      </c>
      <c r="G433" s="81" t="s">
        <v>3150</v>
      </c>
    </row>
    <row r="434" spans="2:7" ht="14.25">
      <c r="B434" s="123" t="s">
        <v>3299</v>
      </c>
      <c r="E434" s="123" t="s">
        <v>3300</v>
      </c>
      <c r="F434" s="67" t="s">
        <v>1880</v>
      </c>
      <c r="G434" s="81" t="s">
        <v>2059</v>
      </c>
    </row>
    <row r="435" spans="2:7" ht="14.25">
      <c r="B435" s="123" t="s">
        <v>3301</v>
      </c>
      <c r="E435" s="123" t="s">
        <v>3302</v>
      </c>
      <c r="F435" s="67" t="s">
        <v>2601</v>
      </c>
      <c r="G435" s="81" t="s">
        <v>2602</v>
      </c>
    </row>
    <row r="436" spans="2:7" ht="14.25">
      <c r="B436" s="123" t="s">
        <v>3303</v>
      </c>
      <c r="E436" s="123" t="s">
        <v>3304</v>
      </c>
      <c r="F436" s="67" t="s">
        <v>2601</v>
      </c>
      <c r="G436" s="81" t="s">
        <v>2602</v>
      </c>
    </row>
    <row r="437" spans="2:7" ht="14.25">
      <c r="B437" s="123" t="s">
        <v>3305</v>
      </c>
      <c r="E437" s="123" t="s">
        <v>3306</v>
      </c>
      <c r="F437" s="67" t="s">
        <v>2601</v>
      </c>
      <c r="G437" s="81" t="s">
        <v>2602</v>
      </c>
    </row>
    <row r="438" spans="2:7" ht="14.25">
      <c r="B438" s="123" t="s">
        <v>3307</v>
      </c>
      <c r="E438" s="123" t="s">
        <v>3308</v>
      </c>
      <c r="F438" s="67" t="s">
        <v>2601</v>
      </c>
      <c r="G438" s="81" t="s">
        <v>2602</v>
      </c>
    </row>
    <row r="439" spans="2:7" ht="14.25">
      <c r="B439" s="123" t="s">
        <v>3309</v>
      </c>
      <c r="E439" s="123" t="s">
        <v>3310</v>
      </c>
      <c r="F439" s="67" t="s">
        <v>2601</v>
      </c>
      <c r="G439" s="81" t="s">
        <v>2602</v>
      </c>
    </row>
    <row r="440" spans="2:7" ht="14.25">
      <c r="B440" s="123" t="s">
        <v>3311</v>
      </c>
      <c r="E440" s="123" t="s">
        <v>3312</v>
      </c>
      <c r="F440" s="67" t="s">
        <v>2530</v>
      </c>
      <c r="G440" s="81" t="s">
        <v>3346</v>
      </c>
    </row>
    <row r="441" spans="2:7" ht="14.25">
      <c r="B441" s="123" t="s">
        <v>3313</v>
      </c>
      <c r="E441" s="123" t="s">
        <v>3314</v>
      </c>
      <c r="F441" s="67" t="s">
        <v>3345</v>
      </c>
      <c r="G441" s="81" t="s">
        <v>3347</v>
      </c>
    </row>
    <row r="442" spans="2:7" ht="14.25">
      <c r="B442" s="123" t="s">
        <v>3315</v>
      </c>
      <c r="E442" s="123" t="s">
        <v>3316</v>
      </c>
      <c r="F442" s="67" t="s">
        <v>2055</v>
      </c>
      <c r="G442" s="81" t="s">
        <v>2662</v>
      </c>
    </row>
    <row r="443" spans="2:7" ht="14.25">
      <c r="B443" s="123" t="s">
        <v>3317</v>
      </c>
      <c r="E443" s="123" t="s">
        <v>3318</v>
      </c>
      <c r="F443" s="67" t="s">
        <v>2055</v>
      </c>
      <c r="G443" s="81" t="s">
        <v>2662</v>
      </c>
    </row>
    <row r="444" spans="2:7" ht="14.25">
      <c r="B444" s="123" t="s">
        <v>3319</v>
      </c>
      <c r="E444" s="123" t="s">
        <v>3320</v>
      </c>
      <c r="F444" s="67" t="s">
        <v>3348</v>
      </c>
      <c r="G444" s="81" t="s">
        <v>3349</v>
      </c>
    </row>
    <row r="445" spans="2:7" ht="14.25">
      <c r="B445" s="123" t="s">
        <v>3321</v>
      </c>
      <c r="E445" s="123" t="s">
        <v>3322</v>
      </c>
      <c r="F445" s="67" t="s">
        <v>2746</v>
      </c>
      <c r="G445" s="81" t="s">
        <v>3150</v>
      </c>
    </row>
    <row r="446" spans="2:7" ht="14.25">
      <c r="B446" s="123" t="s">
        <v>3323</v>
      </c>
      <c r="E446" s="123" t="s">
        <v>3324</v>
      </c>
      <c r="F446" s="67" t="s">
        <v>2746</v>
      </c>
      <c r="G446" s="81" t="s">
        <v>3150</v>
      </c>
    </row>
    <row r="447" spans="2:7" ht="14.25">
      <c r="B447" s="123" t="s">
        <v>3325</v>
      </c>
      <c r="E447" s="123" t="s">
        <v>3326</v>
      </c>
      <c r="F447" s="67" t="s">
        <v>2935</v>
      </c>
      <c r="G447" s="81" t="s">
        <v>3290</v>
      </c>
    </row>
    <row r="448" spans="2:7" ht="14.25">
      <c r="B448" s="123" t="s">
        <v>3327</v>
      </c>
      <c r="E448" s="123" t="s">
        <v>3328</v>
      </c>
      <c r="F448" s="67" t="s">
        <v>2777</v>
      </c>
      <c r="G448" s="81" t="s">
        <v>2860</v>
      </c>
    </row>
    <row r="449" spans="2:7" ht="14.25">
      <c r="B449" s="123" t="s">
        <v>3329</v>
      </c>
      <c r="E449" s="123" t="s">
        <v>3330</v>
      </c>
      <c r="F449" s="67" t="s">
        <v>2935</v>
      </c>
      <c r="G449" s="81" t="s">
        <v>3290</v>
      </c>
    </row>
    <row r="450" spans="2:7" ht="14.25">
      <c r="B450" s="123" t="s">
        <v>3331</v>
      </c>
      <c r="E450" s="123" t="s">
        <v>3332</v>
      </c>
      <c r="F450" s="67" t="s">
        <v>2935</v>
      </c>
      <c r="G450" s="81" t="s">
        <v>3290</v>
      </c>
    </row>
    <row r="451" spans="2:7" ht="14.25">
      <c r="B451" s="123" t="s">
        <v>3333</v>
      </c>
      <c r="E451" s="123" t="s">
        <v>3334</v>
      </c>
      <c r="F451" s="67" t="s">
        <v>2746</v>
      </c>
      <c r="G451" s="81" t="s">
        <v>3150</v>
      </c>
    </row>
    <row r="452" spans="2:7" ht="14.25">
      <c r="B452" s="123" t="s">
        <v>3335</v>
      </c>
      <c r="E452" s="123" t="s">
        <v>3336</v>
      </c>
      <c r="F452" s="67" t="s">
        <v>2746</v>
      </c>
      <c r="G452" s="81" t="s">
        <v>3150</v>
      </c>
    </row>
    <row r="453" spans="2:7" ht="14.25">
      <c r="B453" s="123" t="s">
        <v>3337</v>
      </c>
      <c r="E453" s="123" t="s">
        <v>3338</v>
      </c>
      <c r="F453" s="67" t="s">
        <v>2970</v>
      </c>
      <c r="G453" s="81" t="s">
        <v>2974</v>
      </c>
    </row>
    <row r="454" spans="2:7" ht="14.25">
      <c r="B454" s="123" t="s">
        <v>3339</v>
      </c>
      <c r="E454" s="123" t="s">
        <v>3340</v>
      </c>
      <c r="F454" s="67" t="s">
        <v>1880</v>
      </c>
      <c r="G454" s="81" t="s">
        <v>2059</v>
      </c>
    </row>
    <row r="455" spans="2:7" ht="14.25">
      <c r="B455" s="123" t="s">
        <v>3341</v>
      </c>
      <c r="E455" s="123" t="s">
        <v>3342</v>
      </c>
      <c r="F455" s="67" t="s">
        <v>3233</v>
      </c>
      <c r="G455" s="81" t="s">
        <v>3234</v>
      </c>
    </row>
    <row r="456" spans="2:7" ht="14.25">
      <c r="B456" s="123" t="s">
        <v>3343</v>
      </c>
      <c r="E456" s="123" t="s">
        <v>3344</v>
      </c>
      <c r="F456" s="67" t="s">
        <v>3233</v>
      </c>
      <c r="G456" s="81" t="s">
        <v>3234</v>
      </c>
    </row>
    <row r="457" spans="2:7" ht="14.25">
      <c r="B457" s="123" t="s">
        <v>3350</v>
      </c>
      <c r="E457" s="123" t="s">
        <v>3351</v>
      </c>
      <c r="F457" s="67" t="s">
        <v>2134</v>
      </c>
      <c r="G457" s="81" t="s">
        <v>2135</v>
      </c>
    </row>
    <row r="458" spans="2:7" ht="14.25">
      <c r="B458" s="123" t="s">
        <v>3352</v>
      </c>
      <c r="E458" s="123" t="s">
        <v>3353</v>
      </c>
      <c r="F458" s="67" t="s">
        <v>2134</v>
      </c>
      <c r="G458" s="81" t="s">
        <v>2135</v>
      </c>
    </row>
    <row r="459" spans="2:7" ht="14.25">
      <c r="B459" s="123" t="s">
        <v>3354</v>
      </c>
      <c r="E459" s="123" t="s">
        <v>3355</v>
      </c>
      <c r="F459" s="67" t="s">
        <v>2134</v>
      </c>
      <c r="G459" s="81" t="s">
        <v>2135</v>
      </c>
    </row>
    <row r="460" spans="2:7" ht="14.25">
      <c r="B460" s="123" t="s">
        <v>3356</v>
      </c>
      <c r="E460" s="123" t="s">
        <v>3357</v>
      </c>
      <c r="F460" s="67" t="s">
        <v>2746</v>
      </c>
      <c r="G460" s="81" t="s">
        <v>3150</v>
      </c>
    </row>
    <row r="461" spans="2:7" ht="14.25">
      <c r="B461" s="127" t="s">
        <v>3359</v>
      </c>
      <c r="E461" s="127" t="s">
        <v>3360</v>
      </c>
      <c r="F461" s="67" t="s">
        <v>3113</v>
      </c>
      <c r="G461" s="81" t="s">
        <v>3363</v>
      </c>
    </row>
    <row r="462" spans="2:7" ht="14.25">
      <c r="B462" s="127" t="s">
        <v>3361</v>
      </c>
      <c r="E462" s="127" t="s">
        <v>3362</v>
      </c>
      <c r="F462" s="67" t="s">
        <v>1880</v>
      </c>
      <c r="G462" s="81" t="s">
        <v>2059</v>
      </c>
    </row>
    <row r="463" spans="2:7" ht="14.25">
      <c r="B463" s="123" t="s">
        <v>3364</v>
      </c>
      <c r="E463" s="123" t="s">
        <v>3365</v>
      </c>
      <c r="F463" s="67" t="s">
        <v>2774</v>
      </c>
      <c r="G463" s="81" t="s">
        <v>3388</v>
      </c>
    </row>
    <row r="464" spans="2:7" ht="14.25">
      <c r="B464" s="123" t="s">
        <v>3366</v>
      </c>
      <c r="E464" s="123" t="s">
        <v>3367</v>
      </c>
      <c r="F464" s="67" t="s">
        <v>2774</v>
      </c>
      <c r="G464" s="81" t="s">
        <v>3388</v>
      </c>
    </row>
    <row r="465" spans="2:7" ht="14.25">
      <c r="B465" s="123" t="s">
        <v>3368</v>
      </c>
      <c r="E465" s="123" t="s">
        <v>3369</v>
      </c>
      <c r="F465" s="67" t="s">
        <v>3389</v>
      </c>
      <c r="G465" s="81" t="s">
        <v>3390</v>
      </c>
    </row>
    <row r="466" spans="2:7" ht="14.25">
      <c r="B466" s="123" t="s">
        <v>3370</v>
      </c>
      <c r="E466" s="123" t="s">
        <v>3371</v>
      </c>
      <c r="F466" s="67" t="s">
        <v>3233</v>
      </c>
      <c r="G466" s="81" t="s">
        <v>3234</v>
      </c>
    </row>
    <row r="467" spans="2:7" ht="14.25">
      <c r="B467" s="123" t="s">
        <v>3372</v>
      </c>
      <c r="E467" s="123" t="s">
        <v>3373</v>
      </c>
      <c r="F467" s="67" t="s">
        <v>2746</v>
      </c>
      <c r="G467" s="81" t="s">
        <v>3150</v>
      </c>
    </row>
    <row r="468" spans="2:7" ht="14.25">
      <c r="B468" s="123" t="s">
        <v>3374</v>
      </c>
      <c r="E468" s="123" t="s">
        <v>3375</v>
      </c>
      <c r="F468" s="67" t="s">
        <v>2746</v>
      </c>
      <c r="G468" s="81" t="s">
        <v>3150</v>
      </c>
    </row>
    <row r="469" spans="2:7" ht="14.25">
      <c r="B469" s="123" t="s">
        <v>3376</v>
      </c>
      <c r="E469" s="123" t="s">
        <v>3377</v>
      </c>
      <c r="F469" s="67" t="s">
        <v>2746</v>
      </c>
      <c r="G469" s="81" t="s">
        <v>3150</v>
      </c>
    </row>
    <row r="470" spans="2:7" ht="14.25">
      <c r="B470" s="123" t="s">
        <v>3378</v>
      </c>
      <c r="E470" s="123" t="s">
        <v>3379</v>
      </c>
      <c r="F470" s="67" t="s">
        <v>2746</v>
      </c>
      <c r="G470" s="81" t="s">
        <v>3150</v>
      </c>
    </row>
    <row r="471" spans="2:7" ht="14.25">
      <c r="B471" s="123" t="s">
        <v>3380</v>
      </c>
      <c r="E471" s="123" t="s">
        <v>3381</v>
      </c>
      <c r="F471" s="67" t="s">
        <v>2746</v>
      </c>
      <c r="G471" s="81" t="s">
        <v>3150</v>
      </c>
    </row>
    <row r="472" spans="2:7" ht="14.25">
      <c r="B472" s="123" t="s">
        <v>3382</v>
      </c>
      <c r="E472" s="123" t="s">
        <v>3383</v>
      </c>
      <c r="F472" s="67" t="s">
        <v>2746</v>
      </c>
      <c r="G472" s="81" t="s">
        <v>3150</v>
      </c>
    </row>
    <row r="473" spans="2:7" ht="14.25">
      <c r="B473" s="123" t="s">
        <v>3384</v>
      </c>
      <c r="E473" s="123" t="s">
        <v>3385</v>
      </c>
      <c r="F473" s="67" t="s">
        <v>2746</v>
      </c>
      <c r="G473" s="81" t="s">
        <v>3150</v>
      </c>
    </row>
    <row r="474" spans="2:7" ht="14.25">
      <c r="B474" s="123" t="s">
        <v>3386</v>
      </c>
      <c r="E474" s="123" t="s">
        <v>3387</v>
      </c>
      <c r="F474" s="67" t="s">
        <v>3233</v>
      </c>
      <c r="G474" s="81" t="s">
        <v>3234</v>
      </c>
    </row>
    <row r="475" spans="2:7" ht="14.25">
      <c r="B475" s="123" t="s">
        <v>3391</v>
      </c>
      <c r="E475" s="123" t="s">
        <v>3392</v>
      </c>
      <c r="F475" s="67" t="s">
        <v>1880</v>
      </c>
      <c r="G475" s="81" t="s">
        <v>2059</v>
      </c>
    </row>
  </sheetData>
  <autoFilter ref="A1:O109"/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sqref="A1:B33"/>
    </sheetView>
  </sheetViews>
  <sheetFormatPr defaultRowHeight="13.5"/>
  <sheetData>
    <row r="1" spans="1:2">
      <c r="A1" s="123" t="s">
        <v>3105</v>
      </c>
      <c r="B1" s="123" t="s">
        <v>3106</v>
      </c>
    </row>
    <row r="2" spans="1:2">
      <c r="A2" s="123" t="s">
        <v>3107</v>
      </c>
      <c r="B2" s="123" t="s">
        <v>3108</v>
      </c>
    </row>
    <row r="3" spans="1:2">
      <c r="A3" s="123" t="s">
        <v>3109</v>
      </c>
      <c r="B3" s="123" t="s">
        <v>3110</v>
      </c>
    </row>
    <row r="4" spans="1:2">
      <c r="A4" s="123" t="s">
        <v>3047</v>
      </c>
      <c r="B4" s="123" t="s">
        <v>3048</v>
      </c>
    </row>
    <row r="5" spans="1:2">
      <c r="A5" s="123" t="s">
        <v>3051</v>
      </c>
      <c r="B5" s="123" t="s">
        <v>3052</v>
      </c>
    </row>
    <row r="6" spans="1:2">
      <c r="A6" s="123" t="s">
        <v>3053</v>
      </c>
      <c r="B6" s="123" t="s">
        <v>3054</v>
      </c>
    </row>
    <row r="7" spans="1:2">
      <c r="A7" s="123" t="s">
        <v>3111</v>
      </c>
      <c r="B7" s="123" t="s">
        <v>3112</v>
      </c>
    </row>
    <row r="8" spans="1:2">
      <c r="A8" s="123" t="s">
        <v>3057</v>
      </c>
      <c r="B8" s="123" t="s">
        <v>3058</v>
      </c>
    </row>
    <row r="9" spans="1:2">
      <c r="A9" s="123" t="s">
        <v>3061</v>
      </c>
      <c r="B9" s="123" t="s">
        <v>3062</v>
      </c>
    </row>
    <row r="10" spans="1:2">
      <c r="A10" s="123" t="s">
        <v>3063</v>
      </c>
      <c r="B10" s="123" t="s">
        <v>3064</v>
      </c>
    </row>
    <row r="11" spans="1:2">
      <c r="A11" s="123" t="s">
        <v>3067</v>
      </c>
      <c r="B11" s="123" t="s">
        <v>3068</v>
      </c>
    </row>
    <row r="12" spans="1:2">
      <c r="A12" s="123" t="s">
        <v>3071</v>
      </c>
      <c r="B12" s="123" t="s">
        <v>3072</v>
      </c>
    </row>
    <row r="13" spans="1:2">
      <c r="A13" s="123" t="s">
        <v>3075</v>
      </c>
      <c r="B13" s="123" t="s">
        <v>3076</v>
      </c>
    </row>
    <row r="14" spans="1:2">
      <c r="A14" s="123" t="s">
        <v>3079</v>
      </c>
      <c r="B14" s="123" t="s">
        <v>3080</v>
      </c>
    </row>
    <row r="15" spans="1:2">
      <c r="A15" s="123" t="s">
        <v>3081</v>
      </c>
      <c r="B15" s="123" t="s">
        <v>3082</v>
      </c>
    </row>
    <row r="16" spans="1:2">
      <c r="A16" s="123" t="s">
        <v>3089</v>
      </c>
      <c r="B16" s="123" t="s">
        <v>3090</v>
      </c>
    </row>
    <row r="17" spans="1:2">
      <c r="A17" s="123" t="s">
        <v>3091</v>
      </c>
      <c r="B17" s="123" t="s">
        <v>3092</v>
      </c>
    </row>
    <row r="18" spans="1:2">
      <c r="A18" s="123" t="s">
        <v>3103</v>
      </c>
      <c r="B18" s="123" t="s">
        <v>3104</v>
      </c>
    </row>
    <row r="19" spans="1:2">
      <c r="A19" s="123" t="s">
        <v>3101</v>
      </c>
      <c r="B19" s="123" t="s">
        <v>3102</v>
      </c>
    </row>
    <row r="20" spans="1:2">
      <c r="A20" s="123" t="s">
        <v>3083</v>
      </c>
      <c r="B20" s="123" t="s">
        <v>3084</v>
      </c>
    </row>
    <row r="21" spans="1:2">
      <c r="A21" s="123" t="s">
        <v>3077</v>
      </c>
      <c r="B21" s="123" t="s">
        <v>3078</v>
      </c>
    </row>
    <row r="22" spans="1:2">
      <c r="A22" s="123" t="s">
        <v>3073</v>
      </c>
      <c r="B22" s="123" t="s">
        <v>3074</v>
      </c>
    </row>
    <row r="23" spans="1:2">
      <c r="A23" s="123" t="s">
        <v>3069</v>
      </c>
      <c r="B23" s="123" t="s">
        <v>3070</v>
      </c>
    </row>
    <row r="24" spans="1:2">
      <c r="A24" s="123" t="s">
        <v>3093</v>
      </c>
      <c r="B24" s="123" t="s">
        <v>3094</v>
      </c>
    </row>
    <row r="25" spans="1:2">
      <c r="A25" s="123" t="s">
        <v>3095</v>
      </c>
      <c r="B25" s="123" t="s">
        <v>3096</v>
      </c>
    </row>
    <row r="26" spans="1:2">
      <c r="A26" s="123" t="s">
        <v>3097</v>
      </c>
      <c r="B26" s="123" t="s">
        <v>3098</v>
      </c>
    </row>
    <row r="27" spans="1:2">
      <c r="A27" s="123" t="s">
        <v>3085</v>
      </c>
      <c r="B27" s="123" t="s">
        <v>3086</v>
      </c>
    </row>
    <row r="28" spans="1:2">
      <c r="A28" s="123" t="s">
        <v>3065</v>
      </c>
      <c r="B28" s="123" t="s">
        <v>3066</v>
      </c>
    </row>
    <row r="29" spans="1:2">
      <c r="A29" s="123" t="s">
        <v>3087</v>
      </c>
      <c r="B29" s="123" t="s">
        <v>3088</v>
      </c>
    </row>
    <row r="30" spans="1:2">
      <c r="A30" s="123" t="s">
        <v>3099</v>
      </c>
      <c r="B30" s="123" t="s">
        <v>3100</v>
      </c>
    </row>
    <row r="31" spans="1:2">
      <c r="A31" s="123" t="s">
        <v>3059</v>
      </c>
      <c r="B31" s="123" t="s">
        <v>3060</v>
      </c>
    </row>
    <row r="32" spans="1:2">
      <c r="A32" s="123" t="s">
        <v>3055</v>
      </c>
      <c r="B32" s="123" t="s">
        <v>3056</v>
      </c>
    </row>
    <row r="33" spans="1:2">
      <c r="A33" s="123" t="s">
        <v>3049</v>
      </c>
      <c r="B33" s="123" t="s">
        <v>3050</v>
      </c>
    </row>
  </sheetData>
  <sortState ref="A1:B33">
    <sortCondition ref="A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1"/>
  <sheetViews>
    <sheetView workbookViewId="0">
      <selection activeCell="F40" sqref="F40"/>
    </sheetView>
  </sheetViews>
  <sheetFormatPr defaultRowHeight="13.5"/>
  <cols>
    <col min="6" max="276" width="17.375" customWidth="1"/>
  </cols>
  <sheetData>
    <row r="1" spans="1:276" s="3" customFormat="1">
      <c r="A1" s="2" t="s">
        <v>0</v>
      </c>
      <c r="B1" s="3" t="s">
        <v>1</v>
      </c>
      <c r="C1" s="3" t="s">
        <v>3</v>
      </c>
      <c r="D1" s="3" t="s">
        <v>2</v>
      </c>
      <c r="E1" s="3" t="s">
        <v>16</v>
      </c>
      <c r="F1" s="4">
        <v>43964</v>
      </c>
      <c r="G1" s="4">
        <v>43965</v>
      </c>
      <c r="H1" s="4">
        <v>43966</v>
      </c>
      <c r="I1" s="4">
        <v>43967</v>
      </c>
      <c r="J1" s="4">
        <v>43968</v>
      </c>
      <c r="K1" s="4">
        <v>43969</v>
      </c>
      <c r="L1" s="4">
        <v>43970</v>
      </c>
      <c r="M1" s="4">
        <v>43971</v>
      </c>
      <c r="N1" s="4">
        <v>43972</v>
      </c>
      <c r="O1" s="4">
        <v>43973</v>
      </c>
      <c r="P1" s="4">
        <v>43974</v>
      </c>
      <c r="Q1" s="4">
        <v>43975</v>
      </c>
      <c r="R1" s="4">
        <v>43976</v>
      </c>
      <c r="S1" s="4">
        <v>43977</v>
      </c>
      <c r="T1" s="4">
        <v>43978</v>
      </c>
      <c r="U1" s="4">
        <v>43979</v>
      </c>
      <c r="V1" s="4">
        <v>43980</v>
      </c>
      <c r="W1" s="4">
        <v>43981</v>
      </c>
      <c r="X1" s="4">
        <v>43982</v>
      </c>
      <c r="Y1" s="4">
        <v>43983</v>
      </c>
      <c r="Z1" s="4">
        <v>43984</v>
      </c>
      <c r="AA1" s="4">
        <v>43985</v>
      </c>
      <c r="AB1" s="4">
        <v>43986</v>
      </c>
      <c r="AC1" s="4">
        <v>43987</v>
      </c>
      <c r="AD1" s="4">
        <v>43988</v>
      </c>
      <c r="AE1" s="4">
        <v>43989</v>
      </c>
      <c r="AF1" s="4">
        <v>43990</v>
      </c>
      <c r="AG1" s="4">
        <v>43991</v>
      </c>
      <c r="AH1" s="4">
        <v>43992</v>
      </c>
      <c r="AI1" s="4">
        <v>43993</v>
      </c>
      <c r="AJ1" s="4">
        <v>43994</v>
      </c>
      <c r="AK1" s="4">
        <v>43995</v>
      </c>
      <c r="AL1" s="4">
        <v>43996</v>
      </c>
      <c r="AM1" s="4">
        <v>43997</v>
      </c>
      <c r="AN1" s="4">
        <v>43998</v>
      </c>
      <c r="AO1" s="4">
        <v>43999</v>
      </c>
      <c r="AP1" s="5">
        <v>44000</v>
      </c>
      <c r="AQ1" s="5">
        <v>44001</v>
      </c>
      <c r="AR1" s="5">
        <v>44002</v>
      </c>
      <c r="AS1" s="5">
        <v>44003</v>
      </c>
      <c r="AT1" s="5">
        <v>44004</v>
      </c>
      <c r="AU1" s="5">
        <v>44005</v>
      </c>
      <c r="AV1" s="5">
        <v>44006</v>
      </c>
      <c r="AW1" s="5">
        <v>44007</v>
      </c>
      <c r="AX1" s="5">
        <v>44008</v>
      </c>
      <c r="AY1" s="5">
        <v>44009</v>
      </c>
      <c r="AZ1" s="5">
        <v>44010</v>
      </c>
      <c r="BA1" s="5">
        <v>44011</v>
      </c>
      <c r="BB1" s="5">
        <v>44012</v>
      </c>
      <c r="BC1" s="5">
        <v>44013</v>
      </c>
      <c r="BD1" s="5">
        <v>44014</v>
      </c>
      <c r="BE1" s="5">
        <v>44015</v>
      </c>
      <c r="BF1" s="5">
        <v>44016</v>
      </c>
      <c r="BG1" s="5">
        <v>44017</v>
      </c>
      <c r="BH1" s="5">
        <v>44018</v>
      </c>
      <c r="BI1" s="5">
        <v>44019</v>
      </c>
      <c r="BJ1" s="5">
        <v>44020</v>
      </c>
      <c r="BK1" s="5">
        <v>44021</v>
      </c>
      <c r="BL1" s="5">
        <v>44022</v>
      </c>
      <c r="BM1" s="5">
        <v>44023</v>
      </c>
      <c r="BN1" s="5">
        <v>44024</v>
      </c>
      <c r="BO1" s="5">
        <v>44025</v>
      </c>
      <c r="BP1" s="5">
        <v>44026</v>
      </c>
      <c r="BQ1" s="5">
        <v>44027</v>
      </c>
      <c r="BR1" s="5">
        <v>44028</v>
      </c>
      <c r="BS1" s="5">
        <v>44029</v>
      </c>
      <c r="BT1" s="5">
        <v>44030</v>
      </c>
      <c r="BU1" s="5">
        <v>44031</v>
      </c>
      <c r="BV1" s="5">
        <v>44032</v>
      </c>
      <c r="BW1" s="5">
        <v>44033</v>
      </c>
      <c r="BX1" s="5">
        <v>44034</v>
      </c>
      <c r="BY1" s="5">
        <v>44035</v>
      </c>
      <c r="BZ1" s="5">
        <v>44036</v>
      </c>
      <c r="CA1" s="5">
        <v>44037</v>
      </c>
      <c r="CB1" s="5">
        <v>44038</v>
      </c>
      <c r="CC1" s="5">
        <v>44039</v>
      </c>
      <c r="CD1" s="5">
        <v>44040</v>
      </c>
      <c r="CE1" s="5">
        <v>44041</v>
      </c>
      <c r="CF1" s="5">
        <v>44042</v>
      </c>
      <c r="CG1" s="5">
        <v>44043</v>
      </c>
      <c r="CH1" s="5">
        <v>44044</v>
      </c>
      <c r="CI1" s="5">
        <v>44045</v>
      </c>
      <c r="CJ1" s="5">
        <v>44046</v>
      </c>
      <c r="CK1" s="5">
        <v>44047</v>
      </c>
      <c r="CL1" s="5">
        <v>44048</v>
      </c>
      <c r="CM1" s="5">
        <v>44049</v>
      </c>
      <c r="CN1" s="5">
        <v>44050</v>
      </c>
      <c r="CO1" s="5">
        <v>44051</v>
      </c>
      <c r="CP1" s="5">
        <v>44052</v>
      </c>
      <c r="CQ1" s="5">
        <v>44053</v>
      </c>
      <c r="CR1" s="5">
        <v>44054</v>
      </c>
      <c r="CS1" s="5">
        <v>44055</v>
      </c>
      <c r="CT1" s="5">
        <v>44056</v>
      </c>
      <c r="CU1" s="5">
        <v>44057</v>
      </c>
      <c r="CV1" s="5">
        <v>44058</v>
      </c>
      <c r="CW1" s="5">
        <v>44059</v>
      </c>
      <c r="CX1" s="5">
        <v>44060</v>
      </c>
      <c r="CY1" s="5">
        <v>44061</v>
      </c>
      <c r="CZ1" s="5">
        <v>44062</v>
      </c>
      <c r="DA1" s="5">
        <v>44063</v>
      </c>
      <c r="DB1" s="5">
        <v>44064</v>
      </c>
      <c r="DC1" s="5">
        <v>44065</v>
      </c>
      <c r="DD1" s="5">
        <v>44066</v>
      </c>
      <c r="DE1" s="5">
        <v>44067</v>
      </c>
      <c r="DF1" s="5">
        <v>44068</v>
      </c>
      <c r="DG1" s="5">
        <v>44069</v>
      </c>
      <c r="DH1" s="5">
        <v>44070</v>
      </c>
      <c r="DI1" s="5">
        <v>44071</v>
      </c>
      <c r="DJ1" s="5">
        <v>44072</v>
      </c>
      <c r="DK1" s="5">
        <v>44073</v>
      </c>
      <c r="DL1" s="5">
        <v>44074</v>
      </c>
      <c r="DM1" s="5">
        <v>44075</v>
      </c>
      <c r="DN1" s="5">
        <v>44076</v>
      </c>
      <c r="DO1" s="5">
        <v>44077</v>
      </c>
      <c r="DP1" s="5">
        <v>44078</v>
      </c>
      <c r="DQ1" s="5">
        <v>44079</v>
      </c>
      <c r="DR1" s="5">
        <v>44080</v>
      </c>
      <c r="DS1" s="5">
        <v>44081</v>
      </c>
      <c r="DT1" s="5">
        <v>44082</v>
      </c>
      <c r="DU1" s="5">
        <v>44083</v>
      </c>
      <c r="DV1" s="5">
        <v>44084</v>
      </c>
      <c r="DW1" s="5">
        <v>44085</v>
      </c>
      <c r="DX1" s="5">
        <v>44086</v>
      </c>
      <c r="DY1" s="5">
        <v>44087</v>
      </c>
      <c r="DZ1" s="5">
        <v>44088</v>
      </c>
      <c r="EA1" s="5">
        <v>44089</v>
      </c>
      <c r="EB1" s="5">
        <v>44090</v>
      </c>
      <c r="EC1" s="5">
        <v>44091</v>
      </c>
      <c r="ED1" s="5">
        <v>44092</v>
      </c>
      <c r="EE1" s="5">
        <v>44093</v>
      </c>
      <c r="EF1" s="5">
        <v>44094</v>
      </c>
      <c r="EG1" s="5">
        <v>44095</v>
      </c>
      <c r="EH1" s="5">
        <v>44096</v>
      </c>
      <c r="EI1" s="5">
        <v>44097</v>
      </c>
      <c r="EJ1" s="5">
        <v>44098</v>
      </c>
      <c r="EK1" s="5">
        <v>44099</v>
      </c>
      <c r="EL1" s="5">
        <v>44100</v>
      </c>
      <c r="EM1" s="5">
        <v>44101</v>
      </c>
      <c r="EN1" s="5">
        <v>44102</v>
      </c>
      <c r="EO1" s="5">
        <v>44103</v>
      </c>
      <c r="EP1" s="5">
        <v>44104</v>
      </c>
      <c r="EQ1" s="5">
        <v>44105</v>
      </c>
      <c r="ER1" s="5">
        <v>44106</v>
      </c>
      <c r="ES1" s="5">
        <v>44107</v>
      </c>
      <c r="ET1" s="5">
        <v>44108</v>
      </c>
      <c r="EU1" s="5">
        <v>44109</v>
      </c>
      <c r="EV1" s="5">
        <v>44110</v>
      </c>
      <c r="EW1" s="5">
        <v>44111</v>
      </c>
      <c r="EX1" s="5">
        <v>44112</v>
      </c>
      <c r="EY1" s="5">
        <v>44113</v>
      </c>
      <c r="EZ1" s="5">
        <v>44114</v>
      </c>
      <c r="FA1" s="5">
        <v>44115</v>
      </c>
      <c r="FB1" s="5">
        <v>44116</v>
      </c>
      <c r="FC1" s="5">
        <v>44117</v>
      </c>
      <c r="FD1" s="5">
        <v>44118</v>
      </c>
      <c r="FE1" s="5">
        <v>44119</v>
      </c>
      <c r="FF1" s="5">
        <v>44120</v>
      </c>
      <c r="FG1" s="5">
        <v>44121</v>
      </c>
      <c r="FH1" s="5">
        <v>44122</v>
      </c>
      <c r="FI1" s="5">
        <v>44123</v>
      </c>
      <c r="FJ1" s="5">
        <v>44124</v>
      </c>
      <c r="FK1" s="5">
        <v>44125</v>
      </c>
      <c r="FL1" s="5">
        <v>44126</v>
      </c>
      <c r="FM1" s="5">
        <v>44127</v>
      </c>
      <c r="FN1" s="5">
        <v>44128</v>
      </c>
      <c r="FO1" s="5">
        <v>44129</v>
      </c>
      <c r="FP1" s="5">
        <v>44130</v>
      </c>
      <c r="FQ1" s="5">
        <v>44131</v>
      </c>
      <c r="FR1" s="5">
        <v>44132</v>
      </c>
      <c r="FS1" s="5">
        <v>44133</v>
      </c>
      <c r="FT1" s="5">
        <v>44134</v>
      </c>
      <c r="FU1" s="5">
        <v>44135</v>
      </c>
      <c r="FV1" s="5">
        <v>44136</v>
      </c>
      <c r="FW1" s="5">
        <v>44137</v>
      </c>
      <c r="FX1" s="5">
        <v>44138</v>
      </c>
      <c r="FY1" s="5">
        <v>44139</v>
      </c>
      <c r="FZ1" s="5">
        <v>44140</v>
      </c>
      <c r="GA1" s="5">
        <v>44141</v>
      </c>
      <c r="GB1" s="5">
        <v>44142</v>
      </c>
      <c r="GC1" s="5">
        <v>44143</v>
      </c>
      <c r="GD1" s="5">
        <v>44144</v>
      </c>
      <c r="GE1" s="5">
        <v>44145</v>
      </c>
      <c r="GF1" s="5">
        <v>44146</v>
      </c>
      <c r="GG1" s="5">
        <v>44147</v>
      </c>
      <c r="GH1" s="5">
        <v>44148</v>
      </c>
      <c r="GI1" s="5">
        <v>44149</v>
      </c>
      <c r="GJ1" s="5">
        <v>44150</v>
      </c>
      <c r="GK1" s="5">
        <v>44151</v>
      </c>
      <c r="GL1" s="5">
        <v>44152</v>
      </c>
      <c r="GM1" s="5">
        <v>44153</v>
      </c>
      <c r="GN1" s="5">
        <v>44154</v>
      </c>
      <c r="GO1" s="5">
        <v>44155</v>
      </c>
      <c r="GP1" s="5">
        <v>44156</v>
      </c>
      <c r="GQ1" s="5">
        <v>44157</v>
      </c>
      <c r="GR1" s="5">
        <v>44158</v>
      </c>
      <c r="GS1" s="5">
        <v>44159</v>
      </c>
      <c r="GT1" s="5">
        <v>44160</v>
      </c>
      <c r="GU1" s="5">
        <v>44161</v>
      </c>
      <c r="GV1" s="5">
        <v>44162</v>
      </c>
      <c r="GW1" s="5">
        <v>44163</v>
      </c>
      <c r="GX1" s="5">
        <v>44164</v>
      </c>
      <c r="GY1" s="5">
        <v>44165</v>
      </c>
      <c r="GZ1" s="5">
        <v>44166</v>
      </c>
      <c r="HA1" s="5">
        <v>44167</v>
      </c>
      <c r="HB1" s="5">
        <v>44168</v>
      </c>
      <c r="HC1" s="5">
        <v>44169</v>
      </c>
      <c r="HD1" s="5">
        <v>44170</v>
      </c>
      <c r="HE1" s="5">
        <v>44171</v>
      </c>
      <c r="HF1" s="5">
        <v>44172</v>
      </c>
      <c r="HG1" s="5">
        <v>44173</v>
      </c>
      <c r="HH1" s="5">
        <v>44174</v>
      </c>
      <c r="HI1" s="5">
        <v>44175</v>
      </c>
      <c r="HJ1" s="5">
        <v>44176</v>
      </c>
      <c r="HK1" s="5">
        <v>44177</v>
      </c>
      <c r="HL1" s="5">
        <v>44178</v>
      </c>
      <c r="HM1" s="5">
        <v>44179</v>
      </c>
      <c r="HN1" s="5">
        <v>44180</v>
      </c>
      <c r="HO1" s="5">
        <v>44181</v>
      </c>
      <c r="HP1" s="5">
        <v>44182</v>
      </c>
      <c r="HQ1" s="5">
        <v>44183</v>
      </c>
      <c r="HR1" s="5">
        <v>44184</v>
      </c>
      <c r="HS1" s="5">
        <v>44185</v>
      </c>
      <c r="HT1" s="5">
        <v>44186</v>
      </c>
      <c r="HU1" s="5">
        <v>44187</v>
      </c>
      <c r="HV1" s="5">
        <v>44188</v>
      </c>
      <c r="HW1" s="5">
        <v>44189</v>
      </c>
      <c r="HX1" s="5">
        <v>44190</v>
      </c>
      <c r="HY1" s="5">
        <v>44191</v>
      </c>
      <c r="HZ1" s="5">
        <v>44192</v>
      </c>
      <c r="IA1" s="5">
        <v>44193</v>
      </c>
      <c r="IB1" s="5">
        <v>44194</v>
      </c>
      <c r="IC1" s="5">
        <v>44195</v>
      </c>
      <c r="ID1" s="5">
        <v>44196</v>
      </c>
      <c r="IE1" s="5">
        <v>44197</v>
      </c>
      <c r="IF1" s="5">
        <v>44198</v>
      </c>
      <c r="IG1" s="5">
        <v>44199</v>
      </c>
      <c r="IH1" s="5">
        <v>44200</v>
      </c>
      <c r="II1" s="5">
        <v>44201</v>
      </c>
      <c r="IJ1" s="5">
        <v>44202</v>
      </c>
      <c r="IK1" s="5">
        <v>44203</v>
      </c>
      <c r="IL1" s="5">
        <v>44204</v>
      </c>
      <c r="IM1" s="5">
        <v>44205</v>
      </c>
      <c r="IN1" s="5">
        <v>44206</v>
      </c>
      <c r="IO1" s="5">
        <v>44207</v>
      </c>
      <c r="IP1" s="5">
        <v>44208</v>
      </c>
      <c r="IQ1" s="5">
        <v>44209</v>
      </c>
      <c r="IR1" s="5">
        <v>44210</v>
      </c>
      <c r="IS1" s="5">
        <v>44211</v>
      </c>
      <c r="IT1" s="5">
        <v>44212</v>
      </c>
      <c r="IU1" s="5">
        <v>44213</v>
      </c>
      <c r="IV1" s="5">
        <v>44214</v>
      </c>
      <c r="IW1" s="5">
        <v>44215</v>
      </c>
      <c r="IX1" s="5">
        <v>44216</v>
      </c>
      <c r="IY1" s="5">
        <v>44217</v>
      </c>
      <c r="IZ1" s="5">
        <v>44218</v>
      </c>
      <c r="JA1" s="5">
        <v>44219</v>
      </c>
      <c r="JB1" s="5">
        <v>44220</v>
      </c>
      <c r="JC1" s="5">
        <v>44221</v>
      </c>
      <c r="JD1" s="5">
        <v>44222</v>
      </c>
      <c r="JE1" s="5">
        <v>44223</v>
      </c>
      <c r="JF1" s="5">
        <v>44224</v>
      </c>
      <c r="JG1" s="5">
        <v>44225</v>
      </c>
      <c r="JH1" s="5">
        <v>44226</v>
      </c>
      <c r="JI1" s="5">
        <v>44227</v>
      </c>
      <c r="JJ1" s="5">
        <v>44228</v>
      </c>
      <c r="JK1" s="5">
        <v>44229</v>
      </c>
      <c r="JL1" s="5">
        <v>44230</v>
      </c>
      <c r="JM1" s="5">
        <v>44231</v>
      </c>
      <c r="JN1" s="5">
        <v>44232</v>
      </c>
      <c r="JO1" s="5">
        <v>44233</v>
      </c>
      <c r="JP1" s="5">
        <v>44234</v>
      </c>
    </row>
    <row r="2" spans="1:276" s="61" customFormat="1">
      <c r="A2" s="60" t="s">
        <v>1496</v>
      </c>
      <c r="B2" s="59" t="s">
        <v>1463</v>
      </c>
      <c r="C2" s="61" t="s">
        <v>6</v>
      </c>
      <c r="D2" s="61" t="s">
        <v>261</v>
      </c>
      <c r="E2" s="62" t="s">
        <v>202</v>
      </c>
      <c r="K2" s="61" t="s">
        <v>276</v>
      </c>
      <c r="L2" s="61" t="s">
        <v>276</v>
      </c>
      <c r="M2" s="61" t="s">
        <v>13</v>
      </c>
      <c r="N2" s="61" t="s">
        <v>13</v>
      </c>
      <c r="T2" s="61" t="s">
        <v>11</v>
      </c>
      <c r="V2" s="61" t="s">
        <v>12</v>
      </c>
    </row>
    <row r="3" spans="1:276" s="61" customFormat="1">
      <c r="A3" s="60" t="s">
        <v>1502</v>
      </c>
      <c r="B3" s="59" t="s">
        <v>1464</v>
      </c>
      <c r="C3" s="61" t="s">
        <v>6</v>
      </c>
      <c r="D3" s="61" t="s">
        <v>1093</v>
      </c>
      <c r="E3" s="62" t="s">
        <v>202</v>
      </c>
      <c r="K3" s="61" t="s">
        <v>276</v>
      </c>
      <c r="L3" s="61" t="s">
        <v>276</v>
      </c>
      <c r="M3" s="61" t="s">
        <v>13</v>
      </c>
      <c r="S3" s="61" t="s">
        <v>11</v>
      </c>
      <c r="U3" s="61" t="s">
        <v>12</v>
      </c>
    </row>
    <row r="4" spans="1:276" s="61" customFormat="1">
      <c r="A4" s="60" t="s">
        <v>1497</v>
      </c>
      <c r="B4" s="59" t="s">
        <v>1485</v>
      </c>
      <c r="C4" s="61" t="s">
        <v>6</v>
      </c>
      <c r="D4" s="61" t="s">
        <v>51</v>
      </c>
      <c r="E4" s="62" t="s">
        <v>762</v>
      </c>
      <c r="L4" s="61" t="s">
        <v>276</v>
      </c>
      <c r="M4" s="61" t="s">
        <v>276</v>
      </c>
      <c r="N4" s="61" t="s">
        <v>13</v>
      </c>
      <c r="T4" s="61" t="s">
        <v>193</v>
      </c>
      <c r="V4" s="61" t="s">
        <v>194</v>
      </c>
      <c r="AO4" s="61" t="s">
        <v>90</v>
      </c>
      <c r="AQ4" s="61" t="s">
        <v>157</v>
      </c>
    </row>
    <row r="5" spans="1:276" s="61" customFormat="1">
      <c r="A5" s="60" t="s">
        <v>1530</v>
      </c>
      <c r="B5" s="62" t="s">
        <v>1519</v>
      </c>
      <c r="C5" s="61" t="s">
        <v>6</v>
      </c>
      <c r="D5" s="61" t="s">
        <v>72</v>
      </c>
      <c r="E5" s="62" t="s">
        <v>773</v>
      </c>
      <c r="R5" s="61" t="s">
        <v>276</v>
      </c>
      <c r="S5" s="61" t="s">
        <v>276</v>
      </c>
      <c r="U5" s="61" t="s">
        <v>13</v>
      </c>
      <c r="AA5" s="61" t="s">
        <v>193</v>
      </c>
      <c r="AC5" s="61" t="s">
        <v>194</v>
      </c>
      <c r="AV5" s="61" t="s">
        <v>90</v>
      </c>
      <c r="BB5" s="61" t="s">
        <v>157</v>
      </c>
    </row>
    <row r="6" spans="1:276" s="61" customFormat="1">
      <c r="A6" s="60" t="s">
        <v>1568</v>
      </c>
      <c r="B6" s="59" t="s">
        <v>1561</v>
      </c>
      <c r="C6" s="61" t="s">
        <v>6</v>
      </c>
      <c r="D6" s="61" t="s">
        <v>51</v>
      </c>
      <c r="E6" s="62" t="s">
        <v>202</v>
      </c>
      <c r="Y6" s="61" t="s">
        <v>276</v>
      </c>
      <c r="Z6" s="61" t="s">
        <v>276</v>
      </c>
      <c r="AA6" s="61" t="s">
        <v>13</v>
      </c>
      <c r="AG6" s="61" t="s">
        <v>11</v>
      </c>
      <c r="AI6" s="61" t="s">
        <v>12</v>
      </c>
    </row>
    <row r="7" spans="1:276" s="61" customFormat="1">
      <c r="A7" s="60" t="s">
        <v>1569</v>
      </c>
      <c r="B7" s="59" t="s">
        <v>1562</v>
      </c>
      <c r="C7" s="61" t="s">
        <v>6</v>
      </c>
      <c r="D7" s="61" t="s">
        <v>1567</v>
      </c>
      <c r="E7" s="62" t="s">
        <v>202</v>
      </c>
      <c r="Y7" s="61" t="s">
        <v>276</v>
      </c>
      <c r="Z7" s="61" t="s">
        <v>276</v>
      </c>
      <c r="AA7" s="61" t="s">
        <v>13</v>
      </c>
      <c r="AB7" s="61" t="s">
        <v>13</v>
      </c>
      <c r="AH7" s="61" t="s">
        <v>11</v>
      </c>
      <c r="AJ7" s="61" t="s">
        <v>12</v>
      </c>
    </row>
    <row r="8" spans="1:276" s="96" customFormat="1">
      <c r="A8" s="94" t="s">
        <v>1630</v>
      </c>
      <c r="B8" s="95" t="s">
        <v>1617</v>
      </c>
      <c r="C8" s="96" t="s">
        <v>6</v>
      </c>
      <c r="D8" s="96" t="s">
        <v>70</v>
      </c>
      <c r="E8" s="95" t="s">
        <v>1388</v>
      </c>
      <c r="AH8" s="96" t="s">
        <v>276</v>
      </c>
      <c r="AJ8" s="96" t="s">
        <v>13</v>
      </c>
      <c r="AM8" s="96" t="s">
        <v>13</v>
      </c>
      <c r="AP8" s="96" t="s">
        <v>11</v>
      </c>
      <c r="AT8" s="96" t="s">
        <v>12</v>
      </c>
    </row>
    <row r="9" spans="1:276" s="61" customFormat="1">
      <c r="A9" s="60" t="s">
        <v>1631</v>
      </c>
      <c r="B9" s="62" t="s">
        <v>1618</v>
      </c>
      <c r="C9" s="61" t="s">
        <v>6</v>
      </c>
      <c r="D9" s="93" t="s">
        <v>1623</v>
      </c>
      <c r="E9" s="62" t="s">
        <v>1624</v>
      </c>
      <c r="AH9" s="61" t="s">
        <v>276</v>
      </c>
      <c r="AI9" s="61" t="s">
        <v>276</v>
      </c>
      <c r="AM9" s="61" t="s">
        <v>13</v>
      </c>
      <c r="AQ9" s="61" t="s">
        <v>11</v>
      </c>
      <c r="AU9" s="61" t="s">
        <v>12</v>
      </c>
    </row>
    <row r="10" spans="1:276" s="61" customFormat="1">
      <c r="A10" s="60" t="s">
        <v>1635</v>
      </c>
      <c r="B10" s="62" t="s">
        <v>1633</v>
      </c>
      <c r="C10" s="61" t="s">
        <v>6</v>
      </c>
      <c r="D10" s="61" t="s">
        <v>297</v>
      </c>
      <c r="E10" s="62" t="s">
        <v>762</v>
      </c>
      <c r="AI10" s="61" t="s">
        <v>276</v>
      </c>
      <c r="AJ10" s="61" t="s">
        <v>276</v>
      </c>
      <c r="AN10" s="61" t="s">
        <v>13</v>
      </c>
      <c r="AO10" s="61" t="s">
        <v>13</v>
      </c>
      <c r="AT10" s="61" t="s">
        <v>11</v>
      </c>
      <c r="AV10" s="61" t="s">
        <v>12</v>
      </c>
    </row>
    <row r="11" spans="1:276" s="61" customFormat="1">
      <c r="A11" s="60" t="s">
        <v>1656</v>
      </c>
      <c r="B11" s="62" t="s">
        <v>1644</v>
      </c>
      <c r="C11" s="61" t="s">
        <v>6</v>
      </c>
      <c r="D11" s="61" t="s">
        <v>1093</v>
      </c>
      <c r="E11" s="62" t="s">
        <v>762</v>
      </c>
      <c r="AM11" s="61" t="s">
        <v>276</v>
      </c>
      <c r="AN11" s="61" t="s">
        <v>276</v>
      </c>
      <c r="AO11" s="61" t="s">
        <v>13</v>
      </c>
      <c r="AU11" s="61" t="s">
        <v>11</v>
      </c>
      <c r="BA11" s="61" t="s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25"/>
  <sheetViews>
    <sheetView workbookViewId="0">
      <pane xSplit="5" ySplit="1" topLeftCell="JP2" activePane="bottomRight" state="frozen"/>
      <selection pane="topRight" activeCell="F1" sqref="F1"/>
      <selection pane="bottomLeft" activeCell="A2" sqref="A2"/>
      <selection pane="bottomRight" activeCell="IR44" sqref="IR44"/>
    </sheetView>
  </sheetViews>
  <sheetFormatPr defaultRowHeight="13.5"/>
  <cols>
    <col min="6" max="289" width="13.125" customWidth="1"/>
  </cols>
  <sheetData>
    <row r="1" spans="1:289" s="3" customFormat="1">
      <c r="A1" s="2" t="s">
        <v>0</v>
      </c>
      <c r="B1" s="3" t="s">
        <v>1</v>
      </c>
      <c r="C1" s="3" t="s">
        <v>3</v>
      </c>
      <c r="D1" s="3" t="s">
        <v>2</v>
      </c>
      <c r="E1" s="3" t="s">
        <v>16</v>
      </c>
      <c r="F1" s="4">
        <v>43725</v>
      </c>
      <c r="G1" s="4">
        <v>43726</v>
      </c>
      <c r="H1" s="4">
        <v>43727</v>
      </c>
      <c r="I1" s="4">
        <v>43728</v>
      </c>
      <c r="J1" s="4">
        <v>43729</v>
      </c>
      <c r="K1" s="4">
        <v>43730</v>
      </c>
      <c r="L1" s="4">
        <v>43731</v>
      </c>
      <c r="M1" s="4">
        <v>43732</v>
      </c>
      <c r="N1" s="4">
        <v>43733</v>
      </c>
      <c r="O1" s="4">
        <v>43734</v>
      </c>
      <c r="P1" s="4">
        <v>43735</v>
      </c>
      <c r="Q1" s="4">
        <v>43736</v>
      </c>
      <c r="R1" s="4">
        <v>43737</v>
      </c>
      <c r="S1" s="4">
        <v>43738</v>
      </c>
      <c r="T1" s="4">
        <v>43739</v>
      </c>
      <c r="U1" s="4">
        <v>43740</v>
      </c>
      <c r="V1" s="4">
        <v>43741</v>
      </c>
      <c r="W1" s="4">
        <v>43742</v>
      </c>
      <c r="X1" s="4">
        <v>43743</v>
      </c>
      <c r="Y1" s="4">
        <v>43744</v>
      </c>
      <c r="Z1" s="4">
        <v>43745</v>
      </c>
      <c r="AA1" s="4">
        <v>43746</v>
      </c>
      <c r="AB1" s="4">
        <v>43747</v>
      </c>
      <c r="AC1" s="4">
        <v>43748</v>
      </c>
      <c r="AD1" s="4">
        <v>43749</v>
      </c>
      <c r="AE1" s="4">
        <v>43750</v>
      </c>
      <c r="AF1" s="4">
        <v>43751</v>
      </c>
      <c r="AG1" s="4">
        <v>43752</v>
      </c>
      <c r="AH1" s="4">
        <v>43753</v>
      </c>
      <c r="AI1" s="4">
        <v>43754</v>
      </c>
      <c r="AJ1" s="4">
        <v>43755</v>
      </c>
      <c r="AK1" s="4">
        <v>43756</v>
      </c>
      <c r="AL1" s="4">
        <v>43757</v>
      </c>
      <c r="AM1" s="4">
        <v>43758</v>
      </c>
      <c r="AN1" s="4">
        <v>43759</v>
      </c>
      <c r="AO1" s="4">
        <v>43760</v>
      </c>
      <c r="AP1" s="4">
        <v>43761</v>
      </c>
      <c r="AQ1" s="4">
        <v>43762</v>
      </c>
      <c r="AR1" s="4">
        <v>43763</v>
      </c>
      <c r="AS1" s="4">
        <v>43764</v>
      </c>
      <c r="AT1" s="4">
        <v>43765</v>
      </c>
      <c r="AU1" s="4">
        <v>43766</v>
      </c>
      <c r="AV1" s="4">
        <v>43767</v>
      </c>
      <c r="AW1" s="4">
        <v>43768</v>
      </c>
      <c r="AX1" s="4">
        <v>43769</v>
      </c>
      <c r="AY1" s="4">
        <v>43770</v>
      </c>
      <c r="AZ1" s="4">
        <v>43771</v>
      </c>
      <c r="BA1" s="4">
        <v>43772</v>
      </c>
      <c r="BB1" s="4">
        <v>43773</v>
      </c>
      <c r="BC1" s="4">
        <v>43774</v>
      </c>
      <c r="BD1" s="4">
        <v>43775</v>
      </c>
      <c r="BE1" s="4">
        <v>43776</v>
      </c>
      <c r="BF1" s="4">
        <v>43777</v>
      </c>
      <c r="BG1" s="4">
        <v>43778</v>
      </c>
      <c r="BH1" s="4">
        <v>43779</v>
      </c>
      <c r="BI1" s="4">
        <v>43780</v>
      </c>
      <c r="BJ1" s="4">
        <v>43781</v>
      </c>
      <c r="BK1" s="4">
        <v>43782</v>
      </c>
      <c r="BL1" s="4">
        <v>43783</v>
      </c>
      <c r="BM1" s="4">
        <v>43784</v>
      </c>
      <c r="BN1" s="4">
        <v>43785</v>
      </c>
      <c r="BO1" s="4">
        <v>43786</v>
      </c>
      <c r="BP1" s="4">
        <v>43787</v>
      </c>
      <c r="BQ1" s="4">
        <v>43788</v>
      </c>
      <c r="BR1" s="4">
        <v>43789</v>
      </c>
      <c r="BS1" s="4">
        <v>43790</v>
      </c>
      <c r="BT1" s="4">
        <v>43791</v>
      </c>
      <c r="BU1" s="4">
        <v>43792</v>
      </c>
      <c r="BV1" s="4">
        <v>43793</v>
      </c>
      <c r="BW1" s="4">
        <v>43794</v>
      </c>
      <c r="BX1" s="4">
        <v>43795</v>
      </c>
      <c r="BY1" s="4">
        <v>43796</v>
      </c>
      <c r="BZ1" s="4">
        <v>43797</v>
      </c>
      <c r="CA1" s="4">
        <v>43798</v>
      </c>
      <c r="CB1" s="4">
        <v>43799</v>
      </c>
      <c r="CC1" s="4">
        <v>43800</v>
      </c>
      <c r="CD1" s="4">
        <v>43801</v>
      </c>
      <c r="CE1" s="4">
        <v>43802</v>
      </c>
      <c r="CF1" s="4">
        <v>43803</v>
      </c>
      <c r="CG1" s="4">
        <v>43804</v>
      </c>
      <c r="CH1" s="4">
        <v>43805</v>
      </c>
      <c r="CI1" s="4">
        <v>43806</v>
      </c>
      <c r="CJ1" s="4">
        <v>43807</v>
      </c>
      <c r="CK1" s="4">
        <v>43808</v>
      </c>
      <c r="CL1" s="4">
        <v>43809</v>
      </c>
      <c r="CM1" s="4">
        <v>43810</v>
      </c>
      <c r="CN1" s="4">
        <v>43811</v>
      </c>
      <c r="CO1" s="4">
        <v>43812</v>
      </c>
      <c r="CP1" s="4">
        <v>43813</v>
      </c>
      <c r="CQ1" s="4">
        <v>43814</v>
      </c>
      <c r="CR1" s="4">
        <v>43815</v>
      </c>
      <c r="CS1" s="4">
        <v>43816</v>
      </c>
      <c r="CT1" s="4">
        <v>43817</v>
      </c>
      <c r="CU1" s="4">
        <v>43818</v>
      </c>
      <c r="CV1" s="4">
        <v>43819</v>
      </c>
      <c r="CW1" s="4">
        <v>43820</v>
      </c>
      <c r="CX1" s="4">
        <v>43821</v>
      </c>
      <c r="CY1" s="4">
        <v>43822</v>
      </c>
      <c r="CZ1" s="4">
        <v>43823</v>
      </c>
      <c r="DA1" s="4">
        <v>43824</v>
      </c>
      <c r="DB1" s="4">
        <v>43825</v>
      </c>
      <c r="DC1" s="4">
        <v>43826</v>
      </c>
      <c r="DD1" s="4">
        <v>43827</v>
      </c>
      <c r="DE1" s="4">
        <v>43828</v>
      </c>
      <c r="DF1" s="4">
        <v>43829</v>
      </c>
      <c r="DG1" s="4">
        <v>43830</v>
      </c>
      <c r="DH1" s="4">
        <v>43831</v>
      </c>
      <c r="DI1" s="4">
        <v>43832</v>
      </c>
      <c r="DJ1" s="4">
        <v>43833</v>
      </c>
      <c r="DK1" s="4">
        <v>43834</v>
      </c>
      <c r="DL1" s="4">
        <v>43835</v>
      </c>
      <c r="DM1" s="4">
        <v>43836</v>
      </c>
      <c r="DN1" s="4">
        <v>43837</v>
      </c>
      <c r="DO1" s="4">
        <v>43838</v>
      </c>
      <c r="DP1" s="4">
        <v>43839</v>
      </c>
      <c r="DQ1" s="4">
        <v>43840</v>
      </c>
      <c r="DR1" s="4">
        <v>43841</v>
      </c>
      <c r="DS1" s="4">
        <v>43842</v>
      </c>
      <c r="DT1" s="4">
        <v>43843</v>
      </c>
      <c r="DU1" s="4">
        <v>43844</v>
      </c>
      <c r="DV1" s="4">
        <v>43845</v>
      </c>
      <c r="DW1" s="4">
        <v>43846</v>
      </c>
      <c r="DX1" s="4">
        <v>43847</v>
      </c>
      <c r="DY1" s="4">
        <v>43848</v>
      </c>
      <c r="DZ1" s="4">
        <v>43849</v>
      </c>
      <c r="EA1" s="4">
        <v>43850</v>
      </c>
      <c r="EB1" s="4">
        <v>43851</v>
      </c>
      <c r="EC1" s="4">
        <v>43852</v>
      </c>
      <c r="ED1" s="4">
        <v>43853</v>
      </c>
      <c r="EE1" s="4">
        <v>43854</v>
      </c>
      <c r="EF1" s="4">
        <v>43855</v>
      </c>
      <c r="EG1" s="4">
        <v>43856</v>
      </c>
      <c r="EH1" s="4">
        <v>43857</v>
      </c>
      <c r="EI1" s="4">
        <v>43858</v>
      </c>
      <c r="EJ1" s="4">
        <v>43859</v>
      </c>
      <c r="EK1" s="4">
        <v>43860</v>
      </c>
      <c r="EL1" s="4">
        <v>43861</v>
      </c>
      <c r="EM1" s="4">
        <v>43862</v>
      </c>
      <c r="EN1" s="4">
        <v>43863</v>
      </c>
      <c r="EO1" s="4">
        <v>43864</v>
      </c>
      <c r="EP1" s="4">
        <v>43865</v>
      </c>
      <c r="EQ1" s="4">
        <v>43866</v>
      </c>
      <c r="ER1" s="4">
        <v>43867</v>
      </c>
      <c r="ES1" s="4">
        <v>43868</v>
      </c>
      <c r="ET1" s="4">
        <v>43869</v>
      </c>
      <c r="EU1" s="4">
        <v>43870</v>
      </c>
      <c r="EV1" s="4">
        <v>43871</v>
      </c>
      <c r="EW1" s="4">
        <v>43872</v>
      </c>
      <c r="EX1" s="4">
        <v>43873</v>
      </c>
      <c r="EY1" s="4">
        <v>43874</v>
      </c>
      <c r="EZ1" s="4">
        <v>43875</v>
      </c>
      <c r="FA1" s="4">
        <v>43876</v>
      </c>
      <c r="FB1" s="4">
        <v>43877</v>
      </c>
      <c r="FC1" s="4">
        <v>43878</v>
      </c>
      <c r="FD1" s="4">
        <v>43879</v>
      </c>
      <c r="FE1" s="4">
        <v>43880</v>
      </c>
      <c r="FF1" s="4">
        <v>43881</v>
      </c>
      <c r="FG1" s="4">
        <v>43882</v>
      </c>
      <c r="FH1" s="4">
        <v>43883</v>
      </c>
      <c r="FI1" s="4">
        <v>43884</v>
      </c>
      <c r="FJ1" s="4">
        <v>43885</v>
      </c>
      <c r="FK1" s="4">
        <v>43886</v>
      </c>
      <c r="FL1" s="4">
        <v>43887</v>
      </c>
      <c r="FM1" s="4">
        <v>43888</v>
      </c>
      <c r="FN1" s="4">
        <v>43889</v>
      </c>
      <c r="FO1" s="4">
        <v>43890</v>
      </c>
      <c r="FP1" s="4">
        <v>43891</v>
      </c>
      <c r="FQ1" s="4">
        <v>43892</v>
      </c>
      <c r="FR1" s="4">
        <v>43893</v>
      </c>
      <c r="FS1" s="4">
        <v>43894</v>
      </c>
      <c r="FT1" s="4">
        <v>43895</v>
      </c>
      <c r="FU1" s="4">
        <v>43896</v>
      </c>
      <c r="FV1" s="4">
        <v>43897</v>
      </c>
      <c r="FW1" s="4">
        <v>43898</v>
      </c>
      <c r="FX1" s="4">
        <v>43899</v>
      </c>
      <c r="FY1" s="4">
        <v>43900</v>
      </c>
      <c r="FZ1" s="4">
        <v>43901</v>
      </c>
      <c r="GA1" s="4">
        <v>43902</v>
      </c>
      <c r="GB1" s="4">
        <v>43903</v>
      </c>
      <c r="GC1" s="4">
        <v>43904</v>
      </c>
      <c r="GD1" s="4">
        <v>43905</v>
      </c>
      <c r="GE1" s="4">
        <v>43906</v>
      </c>
      <c r="GF1" s="4">
        <v>43907</v>
      </c>
      <c r="GG1" s="4">
        <v>43908</v>
      </c>
      <c r="GH1" s="4">
        <v>43909</v>
      </c>
      <c r="GI1" s="4">
        <v>43910</v>
      </c>
      <c r="GJ1" s="4">
        <v>43911</v>
      </c>
      <c r="GK1" s="4">
        <v>43912</v>
      </c>
      <c r="GL1" s="4">
        <v>43913</v>
      </c>
      <c r="GM1" s="4">
        <v>43914</v>
      </c>
      <c r="GN1" s="4">
        <v>43915</v>
      </c>
      <c r="GO1" s="4">
        <v>43916</v>
      </c>
      <c r="GP1" s="4">
        <v>43917</v>
      </c>
      <c r="GQ1" s="4">
        <v>43918</v>
      </c>
      <c r="GR1" s="4">
        <v>43919</v>
      </c>
      <c r="GS1" s="4">
        <v>43920</v>
      </c>
      <c r="GT1" s="4">
        <v>43921</v>
      </c>
      <c r="GU1" s="4">
        <v>43922</v>
      </c>
      <c r="GV1" s="4">
        <v>43923</v>
      </c>
      <c r="GW1" s="4">
        <v>43924</v>
      </c>
      <c r="GX1" s="4">
        <v>43925</v>
      </c>
      <c r="GY1" s="4">
        <v>43926</v>
      </c>
      <c r="GZ1" s="4">
        <v>43927</v>
      </c>
      <c r="HA1" s="4">
        <v>43928</v>
      </c>
      <c r="HB1" s="4">
        <v>43929</v>
      </c>
      <c r="HC1" s="4">
        <v>43930</v>
      </c>
      <c r="HD1" s="4">
        <v>43931</v>
      </c>
      <c r="HE1" s="4">
        <v>43932</v>
      </c>
      <c r="HF1" s="4">
        <v>43933</v>
      </c>
      <c r="HG1" s="4">
        <v>43934</v>
      </c>
      <c r="HH1" s="4">
        <v>43935</v>
      </c>
      <c r="HI1" s="4">
        <v>43936</v>
      </c>
      <c r="HJ1" s="4">
        <v>43937</v>
      </c>
      <c r="HK1" s="4">
        <v>43938</v>
      </c>
      <c r="HL1" s="4">
        <v>43939</v>
      </c>
      <c r="HM1" s="4">
        <v>43940</v>
      </c>
      <c r="HN1" s="4">
        <v>43941</v>
      </c>
      <c r="HO1" s="4">
        <v>43942</v>
      </c>
      <c r="HP1" s="4">
        <v>43943</v>
      </c>
      <c r="HQ1" s="4">
        <v>43944</v>
      </c>
      <c r="HR1" s="4">
        <v>43945</v>
      </c>
      <c r="HS1" s="4">
        <v>43946</v>
      </c>
      <c r="HT1" s="4">
        <v>43947</v>
      </c>
      <c r="HU1" s="4">
        <v>43948</v>
      </c>
      <c r="HV1" s="4">
        <v>43949</v>
      </c>
      <c r="HW1" s="4">
        <v>43950</v>
      </c>
      <c r="HX1" s="4">
        <v>43951</v>
      </c>
      <c r="HY1" s="4">
        <v>43952</v>
      </c>
      <c r="HZ1" s="4">
        <v>43953</v>
      </c>
      <c r="IA1" s="4">
        <v>43954</v>
      </c>
      <c r="IB1" s="4">
        <v>43955</v>
      </c>
      <c r="IC1" s="4">
        <v>43956</v>
      </c>
      <c r="ID1" s="4">
        <v>43957</v>
      </c>
      <c r="IE1" s="4">
        <v>43958</v>
      </c>
      <c r="IF1" s="4">
        <v>43959</v>
      </c>
      <c r="IG1" s="4">
        <v>43960</v>
      </c>
      <c r="IH1" s="4">
        <v>43961</v>
      </c>
      <c r="II1" s="4">
        <v>43962</v>
      </c>
      <c r="IJ1" s="4">
        <v>43963</v>
      </c>
      <c r="IK1" s="4">
        <v>43964</v>
      </c>
      <c r="IL1" s="4">
        <v>43965</v>
      </c>
      <c r="IM1" s="4">
        <v>43966</v>
      </c>
      <c r="IN1" s="4">
        <v>43967</v>
      </c>
      <c r="IO1" s="4">
        <v>43968</v>
      </c>
      <c r="IP1" s="4">
        <v>43969</v>
      </c>
      <c r="IQ1" s="4">
        <v>43970</v>
      </c>
      <c r="IR1" s="4">
        <v>43971</v>
      </c>
      <c r="IS1" s="4">
        <v>43972</v>
      </c>
      <c r="IT1" s="4">
        <v>43973</v>
      </c>
      <c r="IU1" s="4">
        <v>43974</v>
      </c>
      <c r="IV1" s="4">
        <v>43975</v>
      </c>
      <c r="IW1" s="4">
        <v>43976</v>
      </c>
      <c r="IX1" s="4">
        <v>43977</v>
      </c>
      <c r="IY1" s="4">
        <v>43978</v>
      </c>
      <c r="IZ1" s="5">
        <v>43979</v>
      </c>
      <c r="JA1" s="5">
        <v>43980</v>
      </c>
      <c r="JB1" s="5">
        <v>43981</v>
      </c>
      <c r="JC1" s="5">
        <v>43982</v>
      </c>
      <c r="JD1" s="5">
        <v>43983</v>
      </c>
      <c r="JE1" s="5">
        <v>43984</v>
      </c>
      <c r="JF1" s="5">
        <v>43985</v>
      </c>
      <c r="JG1" s="5">
        <v>43986</v>
      </c>
      <c r="JH1" s="5">
        <v>43987</v>
      </c>
      <c r="JI1" s="5">
        <v>43988</v>
      </c>
      <c r="JJ1" s="5">
        <v>43989</v>
      </c>
      <c r="JK1" s="5">
        <v>43990</v>
      </c>
      <c r="JL1" s="5">
        <v>43991</v>
      </c>
      <c r="JM1" s="5">
        <v>43992</v>
      </c>
      <c r="JN1" s="5">
        <v>43993</v>
      </c>
      <c r="JO1" s="5">
        <v>43994</v>
      </c>
      <c r="JP1" s="5">
        <v>43995</v>
      </c>
      <c r="JQ1" s="5">
        <v>43996</v>
      </c>
      <c r="JR1" s="5">
        <v>43997</v>
      </c>
      <c r="JS1" s="5">
        <v>43998</v>
      </c>
      <c r="JT1" s="5">
        <v>43999</v>
      </c>
      <c r="JU1" s="5">
        <v>44000</v>
      </c>
      <c r="JV1" s="5">
        <v>44001</v>
      </c>
      <c r="JW1" s="5">
        <v>44002</v>
      </c>
      <c r="JX1" s="5">
        <v>44003</v>
      </c>
      <c r="JY1" s="5">
        <v>44004</v>
      </c>
      <c r="JZ1" s="5">
        <v>44005</v>
      </c>
      <c r="KA1" s="5">
        <v>44006</v>
      </c>
      <c r="KB1" s="5">
        <v>44007</v>
      </c>
      <c r="KC1" s="5">
        <v>44008</v>
      </c>
    </row>
    <row r="2" spans="1:289" s="1" customFormat="1">
      <c r="A2" s="11" t="s">
        <v>1004</v>
      </c>
      <c r="B2" s="28" t="s">
        <v>1000</v>
      </c>
      <c r="C2" s="1" t="s">
        <v>26</v>
      </c>
      <c r="D2" s="1" t="s">
        <v>1001</v>
      </c>
      <c r="E2" s="12" t="s">
        <v>1552</v>
      </c>
      <c r="FQ2" s="1" t="s">
        <v>998</v>
      </c>
      <c r="FR2" s="1" t="s">
        <v>998</v>
      </c>
      <c r="FS2" s="1" t="s">
        <v>984</v>
      </c>
      <c r="FY2" s="1" t="s">
        <v>167</v>
      </c>
      <c r="GA2" s="1" t="s">
        <v>1003</v>
      </c>
    </row>
    <row r="3" spans="1:289" s="1" customFormat="1">
      <c r="A3" s="11" t="s">
        <v>1026</v>
      </c>
      <c r="B3" s="28" t="s">
        <v>1021</v>
      </c>
      <c r="C3" s="1" t="s">
        <v>6</v>
      </c>
      <c r="D3" s="1" t="s">
        <v>45</v>
      </c>
      <c r="E3" s="12" t="s">
        <v>1552</v>
      </c>
      <c r="FY3" s="1" t="s">
        <v>276</v>
      </c>
      <c r="FZ3" s="1" t="s">
        <v>276</v>
      </c>
      <c r="GB3" s="1" t="s">
        <v>13</v>
      </c>
      <c r="GG3" s="1" t="s">
        <v>11</v>
      </c>
      <c r="GI3" s="1" t="s">
        <v>1023</v>
      </c>
    </row>
    <row r="4" spans="1:289" s="1" customFormat="1">
      <c r="A4" s="11" t="s">
        <v>1027</v>
      </c>
      <c r="B4" s="28" t="s">
        <v>1022</v>
      </c>
      <c r="C4" s="1" t="s">
        <v>6</v>
      </c>
      <c r="D4" s="1" t="s">
        <v>33</v>
      </c>
      <c r="E4" s="12" t="s">
        <v>1343</v>
      </c>
      <c r="FY4" s="1" t="s">
        <v>276</v>
      </c>
      <c r="FZ4" s="1" t="s">
        <v>1024</v>
      </c>
      <c r="GA4" s="1" t="s">
        <v>1025</v>
      </c>
      <c r="GG4" s="1" t="s">
        <v>193</v>
      </c>
      <c r="GI4" s="1" t="s">
        <v>194</v>
      </c>
      <c r="HB4" s="1" t="s">
        <v>1053</v>
      </c>
      <c r="HD4" s="1" t="s">
        <v>1054</v>
      </c>
    </row>
    <row r="5" spans="1:289" s="1" customFormat="1">
      <c r="A5" s="11" t="s">
        <v>1058</v>
      </c>
      <c r="B5" s="12" t="s">
        <v>1050</v>
      </c>
      <c r="C5" s="1" t="s">
        <v>1051</v>
      </c>
      <c r="D5" s="1" t="s">
        <v>1052</v>
      </c>
      <c r="E5" s="12" t="s">
        <v>1343</v>
      </c>
      <c r="GG5" s="1" t="s">
        <v>1057</v>
      </c>
      <c r="GH5" s="1" t="s">
        <v>1057</v>
      </c>
      <c r="GI5" s="1" t="s">
        <v>1056</v>
      </c>
      <c r="GL5" s="1" t="s">
        <v>1056</v>
      </c>
      <c r="GO5" s="1" t="s">
        <v>1044</v>
      </c>
      <c r="GS5" s="1" t="s">
        <v>1045</v>
      </c>
    </row>
    <row r="6" spans="1:289" s="1" customFormat="1">
      <c r="A6" s="11" t="s">
        <v>1068</v>
      </c>
      <c r="B6" s="12" t="s">
        <v>1061</v>
      </c>
      <c r="C6" s="1" t="s">
        <v>26</v>
      </c>
      <c r="D6" s="1" t="s">
        <v>1063</v>
      </c>
      <c r="E6" s="12" t="s">
        <v>1356</v>
      </c>
      <c r="GL6" s="1" t="s">
        <v>276</v>
      </c>
      <c r="GM6" s="1" t="s">
        <v>276</v>
      </c>
      <c r="GN6" s="1" t="s">
        <v>13</v>
      </c>
      <c r="GT6" s="1" t="s">
        <v>167</v>
      </c>
      <c r="GV6" s="1" t="s">
        <v>23</v>
      </c>
    </row>
    <row r="7" spans="1:289" s="1" customFormat="1">
      <c r="A7" s="11" t="s">
        <v>1086</v>
      </c>
      <c r="B7" s="12" t="s">
        <v>1083</v>
      </c>
      <c r="C7" s="1" t="s">
        <v>1084</v>
      </c>
      <c r="D7" s="1" t="s">
        <v>1085</v>
      </c>
      <c r="E7" s="12" t="s">
        <v>1371</v>
      </c>
      <c r="GP7" s="1" t="s">
        <v>276</v>
      </c>
      <c r="GS7" s="1" t="s">
        <v>276</v>
      </c>
      <c r="GU7" s="1" t="s">
        <v>13</v>
      </c>
      <c r="GV7" s="1" t="s">
        <v>13</v>
      </c>
      <c r="HB7" s="1" t="s">
        <v>1073</v>
      </c>
      <c r="HD7" s="1" t="s">
        <v>1074</v>
      </c>
    </row>
    <row r="8" spans="1:289" s="1" customFormat="1">
      <c r="A8" s="11" t="s">
        <v>1089</v>
      </c>
      <c r="B8" s="12" t="s">
        <v>1087</v>
      </c>
      <c r="C8" s="1" t="s">
        <v>1084</v>
      </c>
      <c r="D8" s="1" t="s">
        <v>178</v>
      </c>
      <c r="E8" s="12" t="s">
        <v>1391</v>
      </c>
      <c r="GT8" s="1" t="s">
        <v>276</v>
      </c>
      <c r="GU8" s="1" t="s">
        <v>13</v>
      </c>
      <c r="GV8" s="1" t="s">
        <v>13</v>
      </c>
      <c r="HC8" s="1" t="s">
        <v>1073</v>
      </c>
      <c r="HG8" s="1" t="s">
        <v>1074</v>
      </c>
    </row>
    <row r="9" spans="1:289" s="1" customFormat="1">
      <c r="A9" s="11" t="s">
        <v>1100</v>
      </c>
      <c r="B9" s="12" t="s">
        <v>1096</v>
      </c>
      <c r="C9" s="1" t="s">
        <v>1084</v>
      </c>
      <c r="D9" s="1" t="s">
        <v>27</v>
      </c>
      <c r="E9" s="12" t="s">
        <v>1356</v>
      </c>
      <c r="GU9" s="1" t="s">
        <v>276</v>
      </c>
      <c r="GV9" s="1" t="s">
        <v>276</v>
      </c>
      <c r="GW9" s="1" t="s">
        <v>276</v>
      </c>
      <c r="HA9" s="1" t="s">
        <v>13</v>
      </c>
      <c r="HB9" s="1" t="s">
        <v>13</v>
      </c>
      <c r="HG9" s="1" t="s">
        <v>1073</v>
      </c>
      <c r="HI9" s="1" t="s">
        <v>1074</v>
      </c>
    </row>
    <row r="10" spans="1:289" s="1" customFormat="1">
      <c r="A10" s="11" t="s">
        <v>1104</v>
      </c>
      <c r="B10" s="12" t="s">
        <v>1102</v>
      </c>
      <c r="C10" s="1" t="s">
        <v>1084</v>
      </c>
      <c r="D10" s="1" t="s">
        <v>1085</v>
      </c>
      <c r="E10" s="12" t="s">
        <v>1408</v>
      </c>
      <c r="GW10" s="1" t="s">
        <v>276</v>
      </c>
      <c r="HA10" s="1" t="s">
        <v>276</v>
      </c>
      <c r="HB10" s="1" t="s">
        <v>276</v>
      </c>
      <c r="HC10" s="1" t="s">
        <v>13</v>
      </c>
      <c r="HD10" s="1" t="s">
        <v>13</v>
      </c>
      <c r="HI10" s="1" t="s">
        <v>1073</v>
      </c>
      <c r="HK10" s="1" t="s">
        <v>1074</v>
      </c>
    </row>
    <row r="11" spans="1:289" s="1" customFormat="1">
      <c r="A11" s="51" t="s">
        <v>1116</v>
      </c>
      <c r="B11" s="52" t="s">
        <v>1106</v>
      </c>
      <c r="C11" s="1" t="s">
        <v>1109</v>
      </c>
      <c r="D11" s="1" t="s">
        <v>1110</v>
      </c>
      <c r="E11" s="12" t="s">
        <v>1356</v>
      </c>
      <c r="HA11" s="1" t="s">
        <v>276</v>
      </c>
      <c r="HB11" s="1" t="s">
        <v>276</v>
      </c>
      <c r="HC11" s="1" t="s">
        <v>13</v>
      </c>
      <c r="HD11" s="1" t="s">
        <v>13</v>
      </c>
      <c r="HJ11" s="1" t="s">
        <v>22</v>
      </c>
      <c r="HN11" s="1" t="s">
        <v>23</v>
      </c>
    </row>
    <row r="12" spans="1:289" s="1" customFormat="1">
      <c r="A12" s="51" t="s">
        <v>1125</v>
      </c>
      <c r="B12" s="52" t="s">
        <v>1121</v>
      </c>
      <c r="C12" s="1" t="s">
        <v>1109</v>
      </c>
      <c r="D12" s="1" t="s">
        <v>56</v>
      </c>
      <c r="E12" s="12" t="s">
        <v>1356</v>
      </c>
      <c r="HB12" s="1" t="s">
        <v>276</v>
      </c>
      <c r="HC12" s="1" t="s">
        <v>276</v>
      </c>
      <c r="HD12" s="1" t="s">
        <v>13</v>
      </c>
      <c r="HJ12" s="1" t="s">
        <v>1118</v>
      </c>
      <c r="HN12" s="1" t="s">
        <v>1119</v>
      </c>
    </row>
    <row r="13" spans="1:289" s="1" customFormat="1">
      <c r="A13" s="51" t="s">
        <v>1149</v>
      </c>
      <c r="B13" s="52" t="s">
        <v>1131</v>
      </c>
      <c r="C13" s="1" t="s">
        <v>26</v>
      </c>
      <c r="D13" s="1" t="s">
        <v>1136</v>
      </c>
      <c r="E13" s="12" t="s">
        <v>1356</v>
      </c>
      <c r="HD13" s="1" t="s">
        <v>276</v>
      </c>
      <c r="HG13" s="1" t="s">
        <v>276</v>
      </c>
      <c r="HH13" s="1" t="s">
        <v>1139</v>
      </c>
      <c r="HN13" s="1" t="s">
        <v>1137</v>
      </c>
      <c r="HP13" s="1" t="s">
        <v>23</v>
      </c>
    </row>
    <row r="14" spans="1:289" s="1" customFormat="1">
      <c r="A14" s="51" t="s">
        <v>1171</v>
      </c>
      <c r="B14" s="52" t="s">
        <v>1150</v>
      </c>
      <c r="C14" s="1" t="s">
        <v>26</v>
      </c>
      <c r="D14" s="1" t="s">
        <v>1156</v>
      </c>
      <c r="E14" s="12" t="s">
        <v>1356</v>
      </c>
      <c r="HH14" s="1" t="s">
        <v>276</v>
      </c>
      <c r="HI14" s="1" t="s">
        <v>1161</v>
      </c>
      <c r="HJ14" s="1" t="s">
        <v>13</v>
      </c>
      <c r="HK14" s="1" t="s">
        <v>13</v>
      </c>
      <c r="HQ14" s="1" t="s">
        <v>167</v>
      </c>
      <c r="HU14" s="1" t="s">
        <v>23</v>
      </c>
    </row>
    <row r="15" spans="1:289" s="1" customFormat="1">
      <c r="A15" s="51" t="s">
        <v>1172</v>
      </c>
      <c r="B15" s="52" t="s">
        <v>1151</v>
      </c>
      <c r="C15" s="1" t="s">
        <v>26</v>
      </c>
      <c r="D15" s="1" t="s">
        <v>226</v>
      </c>
      <c r="E15" s="12" t="s">
        <v>202</v>
      </c>
      <c r="HH15" s="1" t="s">
        <v>276</v>
      </c>
      <c r="HI15" s="1" t="s">
        <v>276</v>
      </c>
      <c r="HK15" s="1" t="s">
        <v>13</v>
      </c>
      <c r="HP15" s="1" t="s">
        <v>167</v>
      </c>
      <c r="HR15" s="1" t="s">
        <v>23</v>
      </c>
    </row>
    <row r="16" spans="1:289" s="1" customFormat="1">
      <c r="A16" s="53" t="s">
        <v>1204</v>
      </c>
      <c r="B16" s="34" t="s">
        <v>1197</v>
      </c>
      <c r="C16" s="1" t="s">
        <v>1198</v>
      </c>
      <c r="D16" s="1" t="s">
        <v>230</v>
      </c>
      <c r="E16" s="12" t="s">
        <v>202</v>
      </c>
      <c r="HK16" s="1" t="s">
        <v>276</v>
      </c>
      <c r="HN16" s="1" t="s">
        <v>276</v>
      </c>
      <c r="HO16" s="1" t="s">
        <v>13</v>
      </c>
      <c r="HP16" s="1" t="s">
        <v>13</v>
      </c>
      <c r="HU16" s="1" t="s">
        <v>193</v>
      </c>
      <c r="HW16" s="1" t="s">
        <v>194</v>
      </c>
      <c r="IS16" s="1" t="s">
        <v>1373</v>
      </c>
      <c r="IW16" s="1" t="s">
        <v>1346</v>
      </c>
    </row>
    <row r="17" spans="1:282" s="1" customFormat="1">
      <c r="A17" s="51" t="s">
        <v>1208</v>
      </c>
      <c r="B17" s="52" t="s">
        <v>1206</v>
      </c>
      <c r="C17" s="1" t="s">
        <v>1198</v>
      </c>
      <c r="D17" s="1" t="s">
        <v>1207</v>
      </c>
      <c r="E17" s="12" t="s">
        <v>202</v>
      </c>
      <c r="HN17" s="1" t="s">
        <v>276</v>
      </c>
      <c r="HO17" s="1" t="s">
        <v>276</v>
      </c>
      <c r="HP17" s="1" t="s">
        <v>13</v>
      </c>
      <c r="HV17" s="1" t="s">
        <v>167</v>
      </c>
      <c r="HX17" s="1" t="s">
        <v>1201</v>
      </c>
    </row>
    <row r="18" spans="1:282" s="1" customFormat="1">
      <c r="A18" s="51" t="s">
        <v>1370</v>
      </c>
      <c r="B18" s="52" t="s">
        <v>1366</v>
      </c>
      <c r="C18" s="1" t="s">
        <v>1367</v>
      </c>
      <c r="D18" s="1" t="s">
        <v>1368</v>
      </c>
      <c r="E18" s="12" t="s">
        <v>1356</v>
      </c>
      <c r="HR18" s="1" t="s">
        <v>276</v>
      </c>
      <c r="HU18" s="1" t="s">
        <v>276</v>
      </c>
      <c r="HV18" s="1" t="s">
        <v>13</v>
      </c>
      <c r="IE18" s="1" t="s">
        <v>167</v>
      </c>
      <c r="II18" s="1" t="s">
        <v>23</v>
      </c>
    </row>
    <row r="19" spans="1:282" s="1" customFormat="1">
      <c r="A19" s="51" t="s">
        <v>1382</v>
      </c>
      <c r="B19" s="52" t="s">
        <v>1375</v>
      </c>
      <c r="C19" s="1" t="s">
        <v>857</v>
      </c>
      <c r="D19" s="1" t="s">
        <v>1377</v>
      </c>
      <c r="E19" s="12" t="s">
        <v>1356</v>
      </c>
      <c r="HU19" s="1" t="s">
        <v>276</v>
      </c>
      <c r="HV19" s="1" t="s">
        <v>276</v>
      </c>
      <c r="HW19" s="1" t="s">
        <v>13</v>
      </c>
      <c r="HX19" s="1" t="s">
        <v>13</v>
      </c>
      <c r="IF19" s="1" t="s">
        <v>167</v>
      </c>
      <c r="IJ19" s="1" t="s">
        <v>23</v>
      </c>
    </row>
    <row r="20" spans="1:282">
      <c r="A20" s="50" t="s">
        <v>1398</v>
      </c>
      <c r="B20" s="14" t="s">
        <v>1383</v>
      </c>
      <c r="C20" t="s">
        <v>26</v>
      </c>
      <c r="D20" t="s">
        <v>247</v>
      </c>
      <c r="E20" s="3" t="s">
        <v>1388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 t="s">
        <v>276</v>
      </c>
      <c r="HW20" s="1"/>
      <c r="HX20" s="1" t="s">
        <v>13</v>
      </c>
      <c r="HY20" s="1"/>
      <c r="HZ20" s="1"/>
      <c r="IA20" s="1"/>
      <c r="IB20" s="1"/>
      <c r="IC20" s="1"/>
      <c r="ID20" s="1" t="s">
        <v>1390</v>
      </c>
      <c r="IE20" s="1"/>
      <c r="IF20" s="1"/>
      <c r="IG20" s="1"/>
      <c r="IH20" s="1"/>
      <c r="II20" s="1" t="s">
        <v>1437</v>
      </c>
      <c r="IJ20" s="1"/>
      <c r="IK20" s="1" t="s">
        <v>194</v>
      </c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JD20" t="s">
        <v>90</v>
      </c>
      <c r="JF20" t="s">
        <v>196</v>
      </c>
    </row>
    <row r="21" spans="1:282" s="1" customFormat="1">
      <c r="A21" s="53" t="s">
        <v>1416</v>
      </c>
      <c r="B21" s="34" t="s">
        <v>1409</v>
      </c>
      <c r="C21" s="1" t="s">
        <v>26</v>
      </c>
      <c r="D21" s="1" t="s">
        <v>262</v>
      </c>
      <c r="E21" s="12" t="s">
        <v>202</v>
      </c>
      <c r="ID21" s="1" t="s">
        <v>291</v>
      </c>
      <c r="IE21" s="1" t="s">
        <v>291</v>
      </c>
      <c r="IF21" s="1" t="s">
        <v>13</v>
      </c>
      <c r="IL21" s="1" t="s">
        <v>167</v>
      </c>
      <c r="IP21" s="1" t="s">
        <v>23</v>
      </c>
    </row>
    <row r="22" spans="1:282" s="37" customFormat="1">
      <c r="A22" s="48" t="s">
        <v>1496</v>
      </c>
      <c r="B22" s="49" t="s">
        <v>1463</v>
      </c>
      <c r="C22" s="37" t="s">
        <v>26</v>
      </c>
      <c r="D22" s="37" t="s">
        <v>261</v>
      </c>
      <c r="E22" s="49" t="s">
        <v>1469</v>
      </c>
      <c r="IP22" s="37" t="s">
        <v>276</v>
      </c>
      <c r="IQ22" s="37" t="s">
        <v>1475</v>
      </c>
      <c r="IR22" s="37" t="s">
        <v>1472</v>
      </c>
      <c r="IS22" s="37" t="s">
        <v>13</v>
      </c>
      <c r="IY22" s="37" t="s">
        <v>167</v>
      </c>
      <c r="JA22" s="37" t="s">
        <v>1471</v>
      </c>
    </row>
    <row r="23" spans="1:282" s="37" customFormat="1">
      <c r="A23" s="48" t="s">
        <v>1502</v>
      </c>
      <c r="B23" s="49" t="s">
        <v>1464</v>
      </c>
      <c r="C23" s="37" t="s">
        <v>26</v>
      </c>
      <c r="D23" s="37" t="s">
        <v>1468</v>
      </c>
      <c r="E23" s="49" t="s">
        <v>1444</v>
      </c>
      <c r="IP23" s="37" t="s">
        <v>276</v>
      </c>
      <c r="IQ23" s="37" t="s">
        <v>276</v>
      </c>
      <c r="IR23" s="37" t="s">
        <v>1493</v>
      </c>
      <c r="IX23" s="37" t="s">
        <v>167</v>
      </c>
      <c r="IZ23" s="37" t="s">
        <v>23</v>
      </c>
    </row>
    <row r="24" spans="1:282" s="37" customFormat="1">
      <c r="A24" s="48" t="s">
        <v>1497</v>
      </c>
      <c r="B24" s="49" t="s">
        <v>1485</v>
      </c>
      <c r="C24" s="37" t="s">
        <v>26</v>
      </c>
      <c r="D24" s="37" t="s">
        <v>839</v>
      </c>
      <c r="E24" s="49" t="s">
        <v>1444</v>
      </c>
      <c r="IQ24" s="37" t="s">
        <v>276</v>
      </c>
      <c r="IR24" s="37" t="s">
        <v>276</v>
      </c>
      <c r="IS24" s="37" t="s">
        <v>1493</v>
      </c>
      <c r="IY24" s="37" t="s">
        <v>512</v>
      </c>
      <c r="JA24" s="37" t="s">
        <v>194</v>
      </c>
      <c r="JT24" s="37" t="s">
        <v>90</v>
      </c>
      <c r="JV24" s="37" t="s">
        <v>196</v>
      </c>
    </row>
    <row r="25" spans="1:282" s="37" customFormat="1">
      <c r="A25" s="48" t="s">
        <v>1530</v>
      </c>
      <c r="B25" s="49" t="s">
        <v>1519</v>
      </c>
      <c r="C25" s="37" t="s">
        <v>26</v>
      </c>
      <c r="D25" s="37" t="s">
        <v>267</v>
      </c>
      <c r="E25" s="49" t="s">
        <v>773</v>
      </c>
      <c r="IW25" s="37" t="s">
        <v>276</v>
      </c>
      <c r="IX25" s="37" t="s">
        <v>276</v>
      </c>
      <c r="IZ25" s="37" t="s">
        <v>13</v>
      </c>
      <c r="JF25" s="37" t="s">
        <v>167</v>
      </c>
      <c r="JH25" s="37" t="s">
        <v>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8"/>
  <sheetViews>
    <sheetView workbookViewId="0">
      <selection activeCell="G31" sqref="G31"/>
    </sheetView>
  </sheetViews>
  <sheetFormatPr defaultRowHeight="13.5"/>
  <sheetData>
    <row r="4" spans="1:11">
      <c r="D4" t="s">
        <v>667</v>
      </c>
      <c r="E4" t="s">
        <v>668</v>
      </c>
      <c r="F4" t="s">
        <v>666</v>
      </c>
      <c r="G4" t="s">
        <v>669</v>
      </c>
      <c r="H4" t="s">
        <v>670</v>
      </c>
      <c r="I4" t="s">
        <v>671</v>
      </c>
      <c r="J4" t="s">
        <v>672</v>
      </c>
    </row>
    <row r="5" spans="1:11">
      <c r="A5">
        <v>12.5</v>
      </c>
      <c r="B5">
        <v>688399</v>
      </c>
      <c r="C5" t="s">
        <v>522</v>
      </c>
      <c r="D5">
        <v>46.78</v>
      </c>
      <c r="E5">
        <v>1841</v>
      </c>
      <c r="F5">
        <v>86552.59</v>
      </c>
      <c r="G5">
        <v>54.88</v>
      </c>
      <c r="H5">
        <v>1841</v>
      </c>
      <c r="I5">
        <f>G5*H5-F5</f>
        <v>14481.490000000005</v>
      </c>
      <c r="J5">
        <f>I5-14425.67</f>
        <v>55.820000000005166</v>
      </c>
      <c r="K5" s="36"/>
    </row>
    <row r="6" spans="1:11">
      <c r="A6">
        <v>12.6</v>
      </c>
      <c r="B6">
        <v>300798</v>
      </c>
      <c r="C6" t="s">
        <v>673</v>
      </c>
      <c r="D6">
        <v>5.53</v>
      </c>
      <c r="E6">
        <v>271</v>
      </c>
      <c r="F6">
        <v>1498.63</v>
      </c>
      <c r="G6">
        <v>20.350000000000001</v>
      </c>
      <c r="H6">
        <v>271</v>
      </c>
      <c r="I6">
        <f>H6*G6-F6</f>
        <v>4016.2200000000003</v>
      </c>
    </row>
    <row r="7" spans="1:11">
      <c r="B7">
        <v>300809</v>
      </c>
      <c r="C7" t="s">
        <v>674</v>
      </c>
      <c r="D7">
        <v>18.77</v>
      </c>
      <c r="E7">
        <v>293</v>
      </c>
      <c r="F7">
        <v>5499.61</v>
      </c>
      <c r="G7">
        <v>31.37</v>
      </c>
      <c r="H7">
        <v>293</v>
      </c>
      <c r="I7">
        <f>G7*H7-F7</f>
        <v>3691.8</v>
      </c>
      <c r="J7">
        <f>I6+I7-7456.58</f>
        <v>251.44000000000051</v>
      </c>
      <c r="K7" s="36"/>
    </row>
    <row r="8" spans="1:11">
      <c r="A8">
        <v>12.2</v>
      </c>
      <c r="B8">
        <v>300801</v>
      </c>
      <c r="C8" t="s">
        <v>675</v>
      </c>
      <c r="D8">
        <v>30.42</v>
      </c>
      <c r="E8">
        <v>129</v>
      </c>
      <c r="F8">
        <v>3924.18</v>
      </c>
      <c r="G8">
        <v>48.42</v>
      </c>
      <c r="H8">
        <v>129</v>
      </c>
      <c r="I8">
        <f>G8*H8-F8</f>
        <v>2322.0000000000005</v>
      </c>
      <c r="J8">
        <f>I8-2246.26</f>
        <v>75.740000000000236</v>
      </c>
      <c r="K8" s="3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workbookViewId="0">
      <pane xSplit="2" ySplit="1" topLeftCell="Q100" activePane="bottomRight" state="frozen"/>
      <selection pane="topRight" activeCell="C1" sqref="C1"/>
      <selection pane="bottomLeft" activeCell="A2" sqref="A2"/>
      <selection pane="bottomRight" activeCell="AC134" sqref="AC134"/>
    </sheetView>
  </sheetViews>
  <sheetFormatPr defaultRowHeight="13.5"/>
  <cols>
    <col min="3" max="4" width="9" style="37"/>
    <col min="5" max="5" width="11.75" customWidth="1"/>
    <col min="6" max="6" width="11.875" customWidth="1"/>
    <col min="7" max="7" width="9.875" style="46" customWidth="1"/>
    <col min="8" max="8" width="9.875" style="47" customWidth="1"/>
    <col min="9" max="9" width="13.875" customWidth="1"/>
    <col min="10" max="10" width="13.75" customWidth="1"/>
    <col min="11" max="12" width="10.875" style="46" customWidth="1"/>
    <col min="13" max="13" width="14.25" customWidth="1"/>
    <col min="14" max="14" width="14" customWidth="1"/>
    <col min="15" max="16" width="9" style="46"/>
    <col min="17" max="17" width="22" customWidth="1"/>
    <col min="18" max="18" width="16.125" customWidth="1"/>
    <col min="19" max="19" width="33.375" customWidth="1"/>
    <col min="20" max="20" width="14.375" customWidth="1"/>
    <col min="21" max="21" width="9.5" bestFit="1" customWidth="1"/>
    <col min="24" max="25" width="9.5" bestFit="1" customWidth="1"/>
  </cols>
  <sheetData>
    <row r="1" spans="1:20">
      <c r="A1" t="s">
        <v>1341</v>
      </c>
      <c r="B1" t="s">
        <v>1342</v>
      </c>
      <c r="C1" s="37" t="s">
        <v>619</v>
      </c>
      <c r="D1" s="37" t="s">
        <v>620</v>
      </c>
      <c r="E1" t="s">
        <v>621</v>
      </c>
      <c r="F1" t="s">
        <v>622</v>
      </c>
      <c r="G1" s="46" t="s">
        <v>1347</v>
      </c>
      <c r="H1" s="47" t="s">
        <v>1348</v>
      </c>
      <c r="I1" t="s">
        <v>623</v>
      </c>
      <c r="J1" t="s">
        <v>624</v>
      </c>
      <c r="K1" s="46" t="s">
        <v>1349</v>
      </c>
      <c r="L1" s="46" t="s">
        <v>1350</v>
      </c>
      <c r="M1" t="s">
        <v>625</v>
      </c>
      <c r="N1" t="s">
        <v>626</v>
      </c>
      <c r="O1" s="46" t="s">
        <v>1351</v>
      </c>
      <c r="P1" s="46" t="s">
        <v>1352</v>
      </c>
      <c r="Q1" t="s">
        <v>1424</v>
      </c>
      <c r="R1" t="s">
        <v>1425</v>
      </c>
      <c r="S1" t="s">
        <v>1426</v>
      </c>
      <c r="T1" t="s">
        <v>1427</v>
      </c>
    </row>
    <row r="2" spans="1:20">
      <c r="A2" t="s">
        <v>1217</v>
      </c>
      <c r="B2" t="s">
        <v>1218</v>
      </c>
      <c r="G2" s="47" t="e">
        <f>(C2-E2)/(F2-E2)</f>
        <v>#DIV/0!</v>
      </c>
      <c r="H2" s="47" t="e">
        <f>(D2-E2)/(F2-E2)</f>
        <v>#DIV/0!</v>
      </c>
      <c r="K2" s="47" t="e">
        <f>(C2-I2)/(J2-I2)</f>
        <v>#DIV/0!</v>
      </c>
      <c r="L2" s="47" t="e">
        <f>(D2-I2)/(J2-I2)</f>
        <v>#DIV/0!</v>
      </c>
      <c r="O2" s="47" t="e">
        <f>(C2-M2)/(N2-M2)</f>
        <v>#DIV/0!</v>
      </c>
      <c r="P2" s="47" t="e">
        <f>(D2-M2)/(N2-M2)</f>
        <v>#DIV/0!</v>
      </c>
    </row>
    <row r="3" spans="1:20">
      <c r="A3" t="s">
        <v>1219</v>
      </c>
      <c r="B3" t="s">
        <v>1220</v>
      </c>
      <c r="C3" s="37">
        <v>8.8000000000000007</v>
      </c>
      <c r="D3" s="37">
        <v>8.91</v>
      </c>
      <c r="E3">
        <v>8.02</v>
      </c>
      <c r="F3">
        <v>9.32</v>
      </c>
      <c r="G3" s="47">
        <f t="shared" ref="G3:G66" si="0">(C3-E3)/(F3-E3)</f>
        <v>0.60000000000000053</v>
      </c>
      <c r="H3" s="47">
        <f t="shared" ref="H3:H66" si="1">(D3-E3)/(F3-E3)</f>
        <v>0.68461538461538463</v>
      </c>
      <c r="K3" s="47" t="e">
        <f t="shared" ref="K3:K66" si="2">(C3-I3)/(J3-I3)</f>
        <v>#DIV/0!</v>
      </c>
      <c r="L3" s="47" t="e">
        <f t="shared" ref="L3:L66" si="3">(D3-I3)/(J3-I3)</f>
        <v>#DIV/0!</v>
      </c>
      <c r="O3" s="47" t="e">
        <f t="shared" ref="O3:O66" si="4">(C3-M3)/(N3-M3)</f>
        <v>#DIV/0!</v>
      </c>
      <c r="P3" s="47" t="e">
        <f t="shared" ref="P3:P66" si="5">(D3-M3)/(N3-M3)</f>
        <v>#DIV/0!</v>
      </c>
    </row>
    <row r="4" spans="1:20">
      <c r="A4" t="s">
        <v>1221</v>
      </c>
      <c r="B4" t="s">
        <v>1222</v>
      </c>
      <c r="C4" s="37">
        <v>15.53</v>
      </c>
      <c r="D4" s="37">
        <v>15.56</v>
      </c>
      <c r="E4">
        <v>13.42</v>
      </c>
      <c r="F4">
        <v>16.55</v>
      </c>
      <c r="G4" s="47">
        <f t="shared" si="0"/>
        <v>0.67412140575079837</v>
      </c>
      <c r="H4" s="47">
        <f t="shared" si="1"/>
        <v>0.68370607028753994</v>
      </c>
      <c r="K4" s="47" t="e">
        <f t="shared" si="2"/>
        <v>#DIV/0!</v>
      </c>
      <c r="L4" s="47" t="e">
        <f t="shared" si="3"/>
        <v>#DIV/0!</v>
      </c>
      <c r="O4" s="47" t="e">
        <f t="shared" si="4"/>
        <v>#DIV/0!</v>
      </c>
      <c r="P4" s="47" t="e">
        <f t="shared" si="5"/>
        <v>#DIV/0!</v>
      </c>
    </row>
    <row r="5" spans="1:20">
      <c r="A5" t="s">
        <v>1223</v>
      </c>
      <c r="B5" t="s">
        <v>1224</v>
      </c>
      <c r="C5" s="37">
        <v>6.99</v>
      </c>
      <c r="D5" s="37">
        <v>7.01</v>
      </c>
      <c r="E5">
        <v>6.09</v>
      </c>
      <c r="F5">
        <v>7.44</v>
      </c>
      <c r="G5" s="47">
        <f t="shared" si="0"/>
        <v>0.66666666666666663</v>
      </c>
      <c r="H5" s="47">
        <f t="shared" si="1"/>
        <v>0.68148148148148113</v>
      </c>
      <c r="K5" s="47" t="e">
        <f t="shared" si="2"/>
        <v>#DIV/0!</v>
      </c>
      <c r="L5" s="47" t="e">
        <f t="shared" si="3"/>
        <v>#DIV/0!</v>
      </c>
      <c r="O5" s="47" t="e">
        <f t="shared" si="4"/>
        <v>#DIV/0!</v>
      </c>
      <c r="P5" s="47" t="e">
        <f t="shared" si="5"/>
        <v>#DIV/0!</v>
      </c>
    </row>
    <row r="6" spans="1:20">
      <c r="A6" t="s">
        <v>1225</v>
      </c>
      <c r="B6" t="s">
        <v>1226</v>
      </c>
      <c r="C6" s="37">
        <v>89.23</v>
      </c>
      <c r="D6" s="37">
        <v>89.26</v>
      </c>
      <c r="E6">
        <v>76.400000000000006</v>
      </c>
      <c r="F6">
        <v>95.3</v>
      </c>
      <c r="G6" s="47">
        <f t="shared" si="0"/>
        <v>0.67883597883597901</v>
      </c>
      <c r="H6" s="47">
        <f t="shared" si="1"/>
        <v>0.68042328042328071</v>
      </c>
      <c r="K6" s="47" t="e">
        <f t="shared" si="2"/>
        <v>#DIV/0!</v>
      </c>
      <c r="L6" s="47" t="e">
        <f t="shared" si="3"/>
        <v>#DIV/0!</v>
      </c>
      <c r="O6" s="47" t="e">
        <f t="shared" si="4"/>
        <v>#DIV/0!</v>
      </c>
      <c r="P6" s="47" t="e">
        <f t="shared" si="5"/>
        <v>#DIV/0!</v>
      </c>
    </row>
    <row r="7" spans="1:20">
      <c r="A7" t="s">
        <v>1227</v>
      </c>
      <c r="B7" t="s">
        <v>1228</v>
      </c>
      <c r="C7" s="37">
        <v>49.39</v>
      </c>
      <c r="D7" s="37">
        <v>49.45</v>
      </c>
      <c r="E7">
        <v>42.95</v>
      </c>
      <c r="F7">
        <v>52.51</v>
      </c>
      <c r="G7" s="47">
        <f t="shared" si="0"/>
        <v>0.67364016736401688</v>
      </c>
      <c r="H7" s="47">
        <f t="shared" si="1"/>
        <v>0.6799163179916321</v>
      </c>
      <c r="K7" s="47" t="e">
        <f t="shared" si="2"/>
        <v>#DIV/0!</v>
      </c>
      <c r="L7" s="47" t="e">
        <f t="shared" si="3"/>
        <v>#DIV/0!</v>
      </c>
      <c r="O7" s="47" t="e">
        <f t="shared" si="4"/>
        <v>#DIV/0!</v>
      </c>
      <c r="P7" s="47" t="e">
        <f t="shared" si="5"/>
        <v>#DIV/0!</v>
      </c>
    </row>
    <row r="8" spans="1:20">
      <c r="A8" t="s">
        <v>1229</v>
      </c>
      <c r="B8" t="s">
        <v>1230</v>
      </c>
      <c r="C8" s="37">
        <v>43.86</v>
      </c>
      <c r="D8" s="37">
        <v>43.9</v>
      </c>
      <c r="E8">
        <v>36.33</v>
      </c>
      <c r="F8">
        <v>47.47</v>
      </c>
      <c r="G8" s="47">
        <f t="shared" si="0"/>
        <v>0.67594254937163378</v>
      </c>
      <c r="H8" s="47">
        <f t="shared" si="1"/>
        <v>0.67953321364452424</v>
      </c>
      <c r="I8">
        <v>40.65</v>
      </c>
      <c r="J8">
        <v>44.52</v>
      </c>
      <c r="K8" s="47">
        <f t="shared" si="2"/>
        <v>0.82945736434108452</v>
      </c>
      <c r="L8" s="47">
        <f t="shared" si="3"/>
        <v>0.83979328165374578</v>
      </c>
      <c r="O8" s="47" t="e">
        <f t="shared" si="4"/>
        <v>#DIV/0!</v>
      </c>
      <c r="P8" s="47" t="e">
        <f t="shared" si="5"/>
        <v>#DIV/0!</v>
      </c>
    </row>
    <row r="9" spans="1:20">
      <c r="A9" t="s">
        <v>1231</v>
      </c>
      <c r="B9" t="s">
        <v>1232</v>
      </c>
      <c r="C9" s="37">
        <v>79.3</v>
      </c>
      <c r="D9" s="37">
        <v>80.38</v>
      </c>
      <c r="E9">
        <v>62.92</v>
      </c>
      <c r="F9">
        <v>88.66</v>
      </c>
      <c r="G9" s="47">
        <f t="shared" si="0"/>
        <v>0.63636363636363635</v>
      </c>
      <c r="H9" s="47">
        <f t="shared" si="1"/>
        <v>0.67832167832167822</v>
      </c>
      <c r="K9" s="47" t="e">
        <f t="shared" si="2"/>
        <v>#DIV/0!</v>
      </c>
      <c r="L9" s="47" t="e">
        <f t="shared" si="3"/>
        <v>#DIV/0!</v>
      </c>
      <c r="O9" s="47" t="e">
        <f t="shared" si="4"/>
        <v>#DIV/0!</v>
      </c>
      <c r="P9" s="47" t="e">
        <f t="shared" si="5"/>
        <v>#DIV/0!</v>
      </c>
    </row>
    <row r="10" spans="1:20">
      <c r="A10" t="s">
        <v>1235</v>
      </c>
      <c r="B10" t="s">
        <v>1236</v>
      </c>
      <c r="C10" s="37">
        <v>66.680000000000007</v>
      </c>
      <c r="D10" s="37">
        <v>67.5</v>
      </c>
      <c r="E10">
        <v>58.88</v>
      </c>
      <c r="F10">
        <v>71.599999999999994</v>
      </c>
      <c r="G10" s="47">
        <f t="shared" si="0"/>
        <v>0.61320754716981207</v>
      </c>
      <c r="H10" s="47">
        <f t="shared" si="1"/>
        <v>0.67767295597484301</v>
      </c>
      <c r="I10">
        <v>58.44</v>
      </c>
      <c r="J10">
        <v>71.75</v>
      </c>
      <c r="K10" s="47">
        <f t="shared" si="2"/>
        <v>0.61908339594290063</v>
      </c>
      <c r="L10" s="47">
        <f t="shared" si="3"/>
        <v>0.6806912096168295</v>
      </c>
      <c r="O10" s="47" t="e">
        <f t="shared" si="4"/>
        <v>#DIV/0!</v>
      </c>
      <c r="P10" s="47" t="e">
        <f t="shared" si="5"/>
        <v>#DIV/0!</v>
      </c>
    </row>
    <row r="11" spans="1:20">
      <c r="A11" t="s">
        <v>1237</v>
      </c>
      <c r="B11" t="s">
        <v>1238</v>
      </c>
      <c r="C11" s="37">
        <v>13.71</v>
      </c>
      <c r="D11" s="37">
        <v>13.72</v>
      </c>
      <c r="E11">
        <v>11.23</v>
      </c>
      <c r="F11">
        <v>14.92</v>
      </c>
      <c r="G11" s="47">
        <f t="shared" si="0"/>
        <v>0.67208672086720889</v>
      </c>
      <c r="H11" s="47">
        <f t="shared" si="1"/>
        <v>0.67479674796747979</v>
      </c>
      <c r="K11" s="47" t="e">
        <f t="shared" si="2"/>
        <v>#DIV/0!</v>
      </c>
      <c r="L11" s="47" t="e">
        <f t="shared" si="3"/>
        <v>#DIV/0!</v>
      </c>
      <c r="O11" s="47" t="e">
        <f t="shared" si="4"/>
        <v>#DIV/0!</v>
      </c>
      <c r="P11" s="47" t="e">
        <f t="shared" si="5"/>
        <v>#DIV/0!</v>
      </c>
    </row>
    <row r="12" spans="1:20">
      <c r="A12" t="s">
        <v>1239</v>
      </c>
      <c r="B12" t="s">
        <v>1240</v>
      </c>
      <c r="C12" s="37">
        <v>47.79</v>
      </c>
      <c r="D12" s="37">
        <v>47.83</v>
      </c>
      <c r="E12">
        <v>41.27</v>
      </c>
      <c r="F12">
        <v>50.94</v>
      </c>
      <c r="G12" s="47">
        <f t="shared" si="0"/>
        <v>0.67425025853154086</v>
      </c>
      <c r="H12" s="47">
        <f t="shared" si="1"/>
        <v>0.67838676318510849</v>
      </c>
      <c r="K12" s="47" t="e">
        <f t="shared" si="2"/>
        <v>#DIV/0!</v>
      </c>
      <c r="L12" s="47" t="e">
        <f t="shared" si="3"/>
        <v>#DIV/0!</v>
      </c>
      <c r="O12" s="47" t="e">
        <f t="shared" si="4"/>
        <v>#DIV/0!</v>
      </c>
      <c r="P12" s="47" t="e">
        <f t="shared" si="5"/>
        <v>#DIV/0!</v>
      </c>
    </row>
    <row r="13" spans="1:20">
      <c r="A13" t="s">
        <v>1233</v>
      </c>
      <c r="B13" t="s">
        <v>1234</v>
      </c>
      <c r="C13" s="37">
        <v>26.17</v>
      </c>
      <c r="D13" s="37">
        <v>26.18</v>
      </c>
      <c r="E13">
        <v>22.11</v>
      </c>
      <c r="F13">
        <v>28.14</v>
      </c>
      <c r="G13" s="47">
        <f t="shared" si="0"/>
        <v>0.67330016583747954</v>
      </c>
      <c r="H13" s="47">
        <f t="shared" si="1"/>
        <v>0.67495854063018235</v>
      </c>
      <c r="K13" s="47" t="e">
        <f t="shared" si="2"/>
        <v>#DIV/0!</v>
      </c>
      <c r="L13" s="47" t="e">
        <f t="shared" si="3"/>
        <v>#DIV/0!</v>
      </c>
      <c r="O13" s="47" t="e">
        <f t="shared" si="4"/>
        <v>#DIV/0!</v>
      </c>
      <c r="P13" s="47" t="e">
        <f t="shared" si="5"/>
        <v>#DIV/0!</v>
      </c>
    </row>
    <row r="14" spans="1:20">
      <c r="A14" t="s">
        <v>1241</v>
      </c>
      <c r="B14" t="s">
        <v>1242</v>
      </c>
      <c r="C14" s="37">
        <v>56.5</v>
      </c>
      <c r="D14" s="37">
        <v>56.81</v>
      </c>
      <c r="E14">
        <v>48.72</v>
      </c>
      <c r="F14">
        <v>60.69</v>
      </c>
      <c r="G14" s="47">
        <f t="shared" si="0"/>
        <v>0.64995822890559751</v>
      </c>
      <c r="H14" s="47">
        <f t="shared" si="1"/>
        <v>0.67585630743525515</v>
      </c>
      <c r="I14">
        <v>48.71</v>
      </c>
      <c r="J14">
        <v>60.61</v>
      </c>
      <c r="K14" s="47">
        <f t="shared" si="2"/>
        <v>0.6546218487394958</v>
      </c>
      <c r="L14" s="47">
        <f t="shared" si="3"/>
        <v>0.68067226890756327</v>
      </c>
      <c r="O14" s="47" t="e">
        <f t="shared" si="4"/>
        <v>#DIV/0!</v>
      </c>
      <c r="P14" s="47" t="e">
        <f t="shared" si="5"/>
        <v>#DIV/0!</v>
      </c>
    </row>
    <row r="15" spans="1:20">
      <c r="A15" t="s">
        <v>1243</v>
      </c>
      <c r="B15" t="s">
        <v>1244</v>
      </c>
      <c r="C15" s="37">
        <v>18.79</v>
      </c>
      <c r="D15" s="37">
        <v>18.809999999999999</v>
      </c>
      <c r="E15">
        <v>15.35</v>
      </c>
      <c r="F15">
        <v>20.47</v>
      </c>
      <c r="G15" s="47">
        <f t="shared" si="0"/>
        <v>0.671875</v>
      </c>
      <c r="H15" s="47">
        <f t="shared" si="1"/>
        <v>0.67578124999999989</v>
      </c>
      <c r="K15" s="47" t="e">
        <f t="shared" si="2"/>
        <v>#DIV/0!</v>
      </c>
      <c r="L15" s="47" t="e">
        <f t="shared" si="3"/>
        <v>#DIV/0!</v>
      </c>
      <c r="O15" s="47" t="e">
        <f t="shared" si="4"/>
        <v>#DIV/0!</v>
      </c>
      <c r="P15" s="47" t="e">
        <f t="shared" si="5"/>
        <v>#DIV/0!</v>
      </c>
    </row>
    <row r="16" spans="1:20">
      <c r="A16" t="s">
        <v>1245</v>
      </c>
      <c r="B16" t="s">
        <v>1246</v>
      </c>
      <c r="C16" s="37">
        <v>12.71</v>
      </c>
      <c r="D16" s="37">
        <v>12.73</v>
      </c>
      <c r="E16">
        <v>11.33</v>
      </c>
      <c r="F16">
        <v>13.4</v>
      </c>
      <c r="G16" s="47">
        <f t="shared" si="0"/>
        <v>0.66666666666666696</v>
      </c>
      <c r="H16" s="47">
        <f t="shared" si="1"/>
        <v>0.67632850241545905</v>
      </c>
      <c r="I16">
        <v>11.35</v>
      </c>
      <c r="J16">
        <v>13.43</v>
      </c>
      <c r="K16" s="47">
        <f t="shared" si="2"/>
        <v>0.65384615384615441</v>
      </c>
      <c r="L16" s="47">
        <f t="shared" si="3"/>
        <v>0.66346153846153877</v>
      </c>
      <c r="O16" s="47" t="e">
        <f t="shared" si="4"/>
        <v>#DIV/0!</v>
      </c>
      <c r="P16" s="47" t="e">
        <f t="shared" si="5"/>
        <v>#DIV/0!</v>
      </c>
    </row>
    <row r="17" spans="1:20">
      <c r="A17" t="s">
        <v>1247</v>
      </c>
      <c r="B17" t="s">
        <v>1248</v>
      </c>
      <c r="C17" s="37">
        <v>41.5</v>
      </c>
      <c r="D17" s="37">
        <v>41.56</v>
      </c>
      <c r="E17">
        <v>36.65</v>
      </c>
      <c r="F17">
        <v>43.92</v>
      </c>
      <c r="G17" s="47">
        <f t="shared" si="0"/>
        <v>0.66712517193947718</v>
      </c>
      <c r="H17" s="47">
        <f t="shared" si="1"/>
        <v>0.67537826685006896</v>
      </c>
      <c r="K17" s="47" t="e">
        <f t="shared" si="2"/>
        <v>#DIV/0!</v>
      </c>
      <c r="L17" s="47" t="e">
        <f t="shared" si="3"/>
        <v>#DIV/0!</v>
      </c>
      <c r="O17" s="47" t="e">
        <f t="shared" si="4"/>
        <v>#DIV/0!</v>
      </c>
      <c r="P17" s="47" t="e">
        <f t="shared" si="5"/>
        <v>#DIV/0!</v>
      </c>
    </row>
    <row r="18" spans="1:20">
      <c r="A18" t="s">
        <v>1249</v>
      </c>
      <c r="B18" t="s">
        <v>1250</v>
      </c>
      <c r="C18" s="37">
        <v>24.99</v>
      </c>
      <c r="D18" s="37">
        <v>25.01</v>
      </c>
      <c r="E18">
        <v>20.190000000000001</v>
      </c>
      <c r="F18">
        <v>27.32</v>
      </c>
      <c r="G18" s="47">
        <f t="shared" si="0"/>
        <v>0.67321178120617076</v>
      </c>
      <c r="H18" s="47">
        <f t="shared" si="1"/>
        <v>0.6760168302945303</v>
      </c>
      <c r="I18">
        <v>21.6</v>
      </c>
      <c r="J18">
        <v>27.2</v>
      </c>
      <c r="K18" s="47">
        <f t="shared" si="2"/>
        <v>0.60535714285714259</v>
      </c>
      <c r="L18" s="47">
        <f t="shared" si="3"/>
        <v>0.60892857142857171</v>
      </c>
      <c r="O18" s="47" t="e">
        <f t="shared" si="4"/>
        <v>#DIV/0!</v>
      </c>
      <c r="P18" s="47" t="e">
        <f t="shared" si="5"/>
        <v>#DIV/0!</v>
      </c>
    </row>
    <row r="19" spans="1:20">
      <c r="A19" t="s">
        <v>1251</v>
      </c>
      <c r="B19" t="s">
        <v>1252</v>
      </c>
      <c r="C19" s="37">
        <v>9.1</v>
      </c>
      <c r="D19" s="37">
        <v>9.11</v>
      </c>
      <c r="E19">
        <v>7.72</v>
      </c>
      <c r="F19">
        <v>9.7799999999999994</v>
      </c>
      <c r="G19" s="47">
        <f t="shared" si="0"/>
        <v>0.66990291262135926</v>
      </c>
      <c r="H19" s="47">
        <f t="shared" si="1"/>
        <v>0.67475728155339798</v>
      </c>
      <c r="K19" s="47" t="e">
        <f t="shared" si="2"/>
        <v>#DIV/0!</v>
      </c>
      <c r="L19" s="47" t="e">
        <f t="shared" si="3"/>
        <v>#DIV/0!</v>
      </c>
      <c r="O19" s="47" t="e">
        <f t="shared" si="4"/>
        <v>#DIV/0!</v>
      </c>
      <c r="P19" s="47" t="e">
        <f t="shared" si="5"/>
        <v>#DIV/0!</v>
      </c>
    </row>
    <row r="20" spans="1:20">
      <c r="A20" t="s">
        <v>1255</v>
      </c>
      <c r="B20" t="s">
        <v>1256</v>
      </c>
      <c r="C20" s="37">
        <v>27.28</v>
      </c>
      <c r="D20" s="37">
        <v>27.29</v>
      </c>
      <c r="E20">
        <v>22.9</v>
      </c>
      <c r="F20">
        <v>29.44</v>
      </c>
      <c r="G20" s="47">
        <f t="shared" si="0"/>
        <v>0.66972477064220193</v>
      </c>
      <c r="H20" s="47">
        <f t="shared" si="1"/>
        <v>0.67125382262996924</v>
      </c>
      <c r="K20" s="47" t="e">
        <f t="shared" si="2"/>
        <v>#DIV/0!</v>
      </c>
      <c r="L20" s="47" t="e">
        <f t="shared" si="3"/>
        <v>#DIV/0!</v>
      </c>
      <c r="O20" s="47" t="e">
        <f t="shared" si="4"/>
        <v>#DIV/0!</v>
      </c>
      <c r="P20" s="47" t="e">
        <f t="shared" si="5"/>
        <v>#DIV/0!</v>
      </c>
    </row>
    <row r="21" spans="1:20">
      <c r="A21" t="s">
        <v>1253</v>
      </c>
      <c r="B21" t="s">
        <v>1254</v>
      </c>
      <c r="C21" s="37">
        <v>18.260000000000002</v>
      </c>
      <c r="D21" s="37">
        <v>18.3</v>
      </c>
      <c r="E21">
        <v>15.85</v>
      </c>
      <c r="F21">
        <v>19.510000000000002</v>
      </c>
      <c r="G21" s="47">
        <f t="shared" si="0"/>
        <v>0.65846994535519143</v>
      </c>
      <c r="H21" s="47">
        <f t="shared" si="1"/>
        <v>0.6693989071038251</v>
      </c>
      <c r="K21" s="47" t="e">
        <f t="shared" si="2"/>
        <v>#DIV/0!</v>
      </c>
      <c r="L21" s="47" t="e">
        <f t="shared" si="3"/>
        <v>#DIV/0!</v>
      </c>
      <c r="O21" s="47" t="e">
        <f t="shared" si="4"/>
        <v>#DIV/0!</v>
      </c>
      <c r="P21" s="47" t="e">
        <f t="shared" si="5"/>
        <v>#DIV/0!</v>
      </c>
    </row>
    <row r="22" spans="1:20">
      <c r="A22" t="s">
        <v>1257</v>
      </c>
      <c r="B22" t="s">
        <v>1258</v>
      </c>
      <c r="C22" s="37">
        <v>45.86</v>
      </c>
      <c r="D22" s="37">
        <v>45.87</v>
      </c>
      <c r="E22">
        <v>41.46</v>
      </c>
      <c r="F22">
        <v>48.06</v>
      </c>
      <c r="G22" s="47">
        <f t="shared" si="0"/>
        <v>0.6666666666666663</v>
      </c>
      <c r="H22" s="47">
        <f t="shared" si="1"/>
        <v>0.66818181818181754</v>
      </c>
      <c r="K22" s="47" t="e">
        <f t="shared" si="2"/>
        <v>#DIV/0!</v>
      </c>
      <c r="L22" s="47" t="e">
        <f t="shared" si="3"/>
        <v>#DIV/0!</v>
      </c>
      <c r="O22" s="47" t="e">
        <f t="shared" si="4"/>
        <v>#DIV/0!</v>
      </c>
      <c r="P22" s="47" t="e">
        <f t="shared" si="5"/>
        <v>#DIV/0!</v>
      </c>
      <c r="S22" s="36"/>
      <c r="T22" s="36"/>
    </row>
    <row r="23" spans="1:20">
      <c r="A23" t="s">
        <v>1259</v>
      </c>
      <c r="B23" t="s">
        <v>1260</v>
      </c>
      <c r="C23" s="37">
        <v>8.7799999999999994</v>
      </c>
      <c r="D23" s="37">
        <v>8.8000000000000007</v>
      </c>
      <c r="E23">
        <v>7.35</v>
      </c>
      <c r="F23">
        <v>9.56</v>
      </c>
      <c r="G23" s="47">
        <f t="shared" si="0"/>
        <v>0.64705882352941135</v>
      </c>
      <c r="H23" s="47">
        <f t="shared" si="1"/>
        <v>0.6561085972850681</v>
      </c>
      <c r="K23" s="47" t="e">
        <f t="shared" si="2"/>
        <v>#DIV/0!</v>
      </c>
      <c r="L23" s="47" t="e">
        <f t="shared" si="3"/>
        <v>#DIV/0!</v>
      </c>
      <c r="O23" s="47" t="e">
        <f t="shared" si="4"/>
        <v>#DIV/0!</v>
      </c>
      <c r="P23" s="47" t="e">
        <f t="shared" si="5"/>
        <v>#DIV/0!</v>
      </c>
    </row>
    <row r="24" spans="1:20">
      <c r="A24" t="s">
        <v>1261</v>
      </c>
      <c r="B24" t="s">
        <v>1262</v>
      </c>
      <c r="C24" s="37">
        <v>42.93</v>
      </c>
      <c r="D24" s="37">
        <v>46.77</v>
      </c>
      <c r="E24">
        <v>41.29</v>
      </c>
      <c r="F24">
        <v>49.55</v>
      </c>
      <c r="G24" s="47">
        <f t="shared" si="0"/>
        <v>0.19854721549636817</v>
      </c>
      <c r="H24" s="47">
        <f t="shared" si="1"/>
        <v>0.66343825665859624</v>
      </c>
      <c r="K24" s="47" t="e">
        <f t="shared" si="2"/>
        <v>#DIV/0!</v>
      </c>
      <c r="L24" s="47" t="e">
        <f t="shared" si="3"/>
        <v>#DIV/0!</v>
      </c>
      <c r="O24" s="47" t="e">
        <f t="shared" si="4"/>
        <v>#DIV/0!</v>
      </c>
      <c r="P24" s="47" t="e">
        <f t="shared" si="5"/>
        <v>#DIV/0!</v>
      </c>
    </row>
    <row r="25" spans="1:20">
      <c r="A25" t="s">
        <v>1263</v>
      </c>
      <c r="B25" t="s">
        <v>1264</v>
      </c>
      <c r="C25" s="37">
        <v>24.79</v>
      </c>
      <c r="D25" s="37">
        <v>25.07</v>
      </c>
      <c r="E25">
        <v>21.02</v>
      </c>
      <c r="F25">
        <v>27.21</v>
      </c>
      <c r="G25" s="47">
        <f t="shared" si="0"/>
        <v>0.60904684975767343</v>
      </c>
      <c r="H25" s="47">
        <f t="shared" si="1"/>
        <v>0.65428109854604199</v>
      </c>
      <c r="K25" s="47" t="e">
        <f t="shared" si="2"/>
        <v>#DIV/0!</v>
      </c>
      <c r="L25" s="47" t="e">
        <f t="shared" si="3"/>
        <v>#DIV/0!</v>
      </c>
      <c r="O25" s="47" t="e">
        <f t="shared" si="4"/>
        <v>#DIV/0!</v>
      </c>
      <c r="P25" s="47" t="e">
        <f t="shared" si="5"/>
        <v>#DIV/0!</v>
      </c>
    </row>
    <row r="26" spans="1:20">
      <c r="A26" t="s">
        <v>1265</v>
      </c>
      <c r="B26" t="s">
        <v>1266</v>
      </c>
      <c r="C26" s="37">
        <v>50.53</v>
      </c>
      <c r="D26" s="37">
        <v>53.85</v>
      </c>
      <c r="E26">
        <v>50.57</v>
      </c>
      <c r="F26">
        <v>55.62</v>
      </c>
      <c r="G26" s="47">
        <f t="shared" si="0"/>
        <v>-7.9207920792077561E-3</v>
      </c>
      <c r="H26" s="47">
        <f t="shared" si="1"/>
        <v>0.64950495049505008</v>
      </c>
      <c r="K26" s="47" t="e">
        <f t="shared" si="2"/>
        <v>#DIV/0!</v>
      </c>
      <c r="L26" s="47" t="e">
        <f t="shared" si="3"/>
        <v>#DIV/0!</v>
      </c>
      <c r="O26" s="47" t="e">
        <f t="shared" si="4"/>
        <v>#DIV/0!</v>
      </c>
      <c r="P26" s="47" t="e">
        <f t="shared" si="5"/>
        <v>#DIV/0!</v>
      </c>
    </row>
    <row r="27" spans="1:20">
      <c r="A27" t="s">
        <v>1267</v>
      </c>
      <c r="B27" t="s">
        <v>610</v>
      </c>
      <c r="C27" s="37">
        <v>26.9</v>
      </c>
      <c r="D27" s="37">
        <v>27.02</v>
      </c>
      <c r="E27">
        <v>24.65</v>
      </c>
      <c r="F27">
        <v>28.33</v>
      </c>
      <c r="G27" s="47">
        <f t="shared" si="0"/>
        <v>0.61141304347826086</v>
      </c>
      <c r="H27" s="47">
        <f t="shared" si="1"/>
        <v>0.64402173913043514</v>
      </c>
      <c r="K27" s="47" t="e">
        <f t="shared" si="2"/>
        <v>#DIV/0!</v>
      </c>
      <c r="L27" s="47" t="e">
        <f t="shared" si="3"/>
        <v>#DIV/0!</v>
      </c>
      <c r="O27" s="47" t="e">
        <f t="shared" si="4"/>
        <v>#DIV/0!</v>
      </c>
      <c r="P27" s="47" t="e">
        <f t="shared" si="5"/>
        <v>#DIV/0!</v>
      </c>
    </row>
    <row r="28" spans="1:20">
      <c r="A28" t="s">
        <v>1268</v>
      </c>
      <c r="B28" t="s">
        <v>611</v>
      </c>
      <c r="C28" s="37">
        <v>43.28</v>
      </c>
      <c r="D28" s="37">
        <v>43.55</v>
      </c>
      <c r="G28" s="47" t="e">
        <f t="shared" si="0"/>
        <v>#DIV/0!</v>
      </c>
      <c r="H28" s="47" t="e">
        <f t="shared" si="1"/>
        <v>#DIV/0!</v>
      </c>
      <c r="I28">
        <v>40.520000000000003</v>
      </c>
      <c r="J28">
        <v>45.23</v>
      </c>
      <c r="K28" s="47">
        <f t="shared" si="2"/>
        <v>0.58598726114649713</v>
      </c>
      <c r="L28" s="47">
        <f t="shared" si="3"/>
        <v>0.64331210191082766</v>
      </c>
      <c r="M28">
        <v>40.42</v>
      </c>
      <c r="N28">
        <v>46.22</v>
      </c>
      <c r="O28" s="47">
        <f t="shared" si="4"/>
        <v>0.49310344827586222</v>
      </c>
      <c r="P28" s="47">
        <f t="shared" si="5"/>
        <v>0.53965517241379257</v>
      </c>
    </row>
    <row r="29" spans="1:20">
      <c r="A29" t="s">
        <v>1269</v>
      </c>
      <c r="B29" t="s">
        <v>612</v>
      </c>
      <c r="C29" s="37">
        <v>46.78</v>
      </c>
      <c r="D29" s="37">
        <v>46.85</v>
      </c>
      <c r="E29">
        <v>42.03</v>
      </c>
      <c r="F29">
        <v>49.53</v>
      </c>
      <c r="G29" s="47">
        <f t="shared" si="0"/>
        <v>0.6333333333333333</v>
      </c>
      <c r="H29" s="47">
        <f t="shared" si="1"/>
        <v>0.64266666666666672</v>
      </c>
      <c r="K29" s="47" t="e">
        <f t="shared" si="2"/>
        <v>#DIV/0!</v>
      </c>
      <c r="L29" s="47" t="e">
        <f t="shared" si="3"/>
        <v>#DIV/0!</v>
      </c>
      <c r="O29" s="47" t="e">
        <f t="shared" si="4"/>
        <v>#DIV/0!</v>
      </c>
      <c r="P29" s="47" t="e">
        <f t="shared" si="5"/>
        <v>#DIV/0!</v>
      </c>
    </row>
    <row r="30" spans="1:20">
      <c r="A30" t="s">
        <v>1270</v>
      </c>
      <c r="B30" t="s">
        <v>613</v>
      </c>
      <c r="C30" s="37">
        <v>17.36</v>
      </c>
      <c r="D30" s="37">
        <v>18.05</v>
      </c>
      <c r="E30">
        <v>15.85</v>
      </c>
      <c r="F30">
        <v>19.64</v>
      </c>
      <c r="G30" s="47">
        <f t="shared" si="0"/>
        <v>0.39841688654353546</v>
      </c>
      <c r="H30" s="47">
        <f t="shared" si="1"/>
        <v>0.5804749340369395</v>
      </c>
      <c r="K30" s="47" t="e">
        <f t="shared" si="2"/>
        <v>#DIV/0!</v>
      </c>
      <c r="L30" s="47" t="e">
        <f t="shared" si="3"/>
        <v>#DIV/0!</v>
      </c>
      <c r="O30" s="47" t="e">
        <f t="shared" si="4"/>
        <v>#DIV/0!</v>
      </c>
      <c r="P30" s="47" t="e">
        <f t="shared" si="5"/>
        <v>#DIV/0!</v>
      </c>
    </row>
    <row r="31" spans="1:20">
      <c r="A31" t="s">
        <v>1271</v>
      </c>
      <c r="B31" t="s">
        <v>614</v>
      </c>
      <c r="C31" s="37">
        <v>26.49</v>
      </c>
      <c r="D31" s="37">
        <v>26.51</v>
      </c>
      <c r="E31">
        <v>21.13</v>
      </c>
      <c r="F31">
        <v>29.6</v>
      </c>
      <c r="G31" s="47">
        <f t="shared" si="0"/>
        <v>0.63282172373081436</v>
      </c>
      <c r="H31" s="47">
        <f t="shared" si="1"/>
        <v>0.63518299881936258</v>
      </c>
      <c r="K31" s="47" t="e">
        <f t="shared" si="2"/>
        <v>#DIV/0!</v>
      </c>
      <c r="L31" s="47" t="e">
        <f t="shared" si="3"/>
        <v>#DIV/0!</v>
      </c>
      <c r="O31" s="47" t="e">
        <f t="shared" si="4"/>
        <v>#DIV/0!</v>
      </c>
      <c r="P31" s="47" t="e">
        <f t="shared" si="5"/>
        <v>#DIV/0!</v>
      </c>
    </row>
    <row r="32" spans="1:20">
      <c r="A32" t="s">
        <v>1272</v>
      </c>
      <c r="B32" t="s">
        <v>615</v>
      </c>
      <c r="C32" s="37">
        <v>23.68</v>
      </c>
      <c r="D32" s="37">
        <v>23.69</v>
      </c>
      <c r="E32">
        <v>21.57</v>
      </c>
      <c r="F32">
        <v>24.93</v>
      </c>
      <c r="G32" s="47">
        <f t="shared" si="0"/>
        <v>0.62797619047619047</v>
      </c>
      <c r="H32" s="47">
        <f t="shared" si="1"/>
        <v>0.63095238095238138</v>
      </c>
      <c r="K32" s="47" t="e">
        <f t="shared" si="2"/>
        <v>#DIV/0!</v>
      </c>
      <c r="L32" s="47" t="e">
        <f t="shared" si="3"/>
        <v>#DIV/0!</v>
      </c>
      <c r="O32" s="47" t="e">
        <f t="shared" si="4"/>
        <v>#DIV/0!</v>
      </c>
      <c r="P32" s="47" t="e">
        <f t="shared" si="5"/>
        <v>#DIV/0!</v>
      </c>
    </row>
    <row r="33" spans="1:16">
      <c r="A33" t="s">
        <v>1273</v>
      </c>
      <c r="B33" t="s">
        <v>616</v>
      </c>
      <c r="C33" s="37">
        <v>50.48</v>
      </c>
      <c r="D33" s="37">
        <v>50.5</v>
      </c>
      <c r="E33">
        <v>45.78</v>
      </c>
      <c r="F33">
        <v>53.41</v>
      </c>
      <c r="G33" s="47">
        <f t="shared" si="0"/>
        <v>0.61598951507208366</v>
      </c>
      <c r="H33" s="47">
        <f t="shared" si="1"/>
        <v>0.6186107470511143</v>
      </c>
      <c r="K33" s="47" t="e">
        <f t="shared" si="2"/>
        <v>#DIV/0!</v>
      </c>
      <c r="L33" s="47" t="e">
        <f t="shared" si="3"/>
        <v>#DIV/0!</v>
      </c>
      <c r="O33" s="47" t="e">
        <f t="shared" si="4"/>
        <v>#DIV/0!</v>
      </c>
      <c r="P33" s="47" t="e">
        <f t="shared" si="5"/>
        <v>#DIV/0!</v>
      </c>
    </row>
    <row r="34" spans="1:16">
      <c r="A34" t="s">
        <v>1274</v>
      </c>
      <c r="B34" t="s">
        <v>617</v>
      </c>
      <c r="C34" s="37">
        <v>26.97</v>
      </c>
      <c r="D34" s="37">
        <v>27</v>
      </c>
      <c r="E34">
        <v>19.05</v>
      </c>
      <c r="F34">
        <v>32.14</v>
      </c>
      <c r="G34" s="47">
        <f t="shared" si="0"/>
        <v>0.60504201680672254</v>
      </c>
      <c r="H34" s="47">
        <f t="shared" si="1"/>
        <v>0.6073338426279602</v>
      </c>
      <c r="K34" s="47" t="e">
        <f t="shared" si="2"/>
        <v>#DIV/0!</v>
      </c>
      <c r="L34" s="47" t="e">
        <f t="shared" si="3"/>
        <v>#DIV/0!</v>
      </c>
      <c r="O34" s="47" t="e">
        <f t="shared" si="4"/>
        <v>#DIV/0!</v>
      </c>
      <c r="P34" s="47" t="e">
        <f t="shared" si="5"/>
        <v>#DIV/0!</v>
      </c>
    </row>
    <row r="35" spans="1:16">
      <c r="A35" t="s">
        <v>1275</v>
      </c>
      <c r="B35" t="s">
        <v>618</v>
      </c>
      <c r="C35" s="37">
        <v>23.9</v>
      </c>
      <c r="D35" s="37">
        <v>24.26</v>
      </c>
      <c r="E35">
        <v>21.06</v>
      </c>
      <c r="F35">
        <v>27.23</v>
      </c>
      <c r="G35" s="47">
        <f t="shared" si="0"/>
        <v>0.46029173419773078</v>
      </c>
      <c r="H35" s="47">
        <f t="shared" si="1"/>
        <v>0.51863857374392253</v>
      </c>
      <c r="K35" s="47" t="e">
        <f t="shared" si="2"/>
        <v>#DIV/0!</v>
      </c>
      <c r="L35" s="47" t="e">
        <f t="shared" si="3"/>
        <v>#DIV/0!</v>
      </c>
      <c r="O35" s="47" t="e">
        <f t="shared" si="4"/>
        <v>#DIV/0!</v>
      </c>
      <c r="P35" s="47" t="e">
        <f t="shared" si="5"/>
        <v>#DIV/0!</v>
      </c>
    </row>
    <row r="36" spans="1:16">
      <c r="A36" t="s">
        <v>1276</v>
      </c>
      <c r="B36" t="s">
        <v>702</v>
      </c>
      <c r="C36" s="37">
        <v>33.25</v>
      </c>
      <c r="D36" s="37">
        <v>33.32</v>
      </c>
      <c r="E36">
        <v>29.37</v>
      </c>
      <c r="F36">
        <v>37.22</v>
      </c>
      <c r="G36" s="47">
        <f t="shared" si="0"/>
        <v>0.49426751592356688</v>
      </c>
      <c r="H36" s="47">
        <f t="shared" si="1"/>
        <v>0.50318471337579618</v>
      </c>
      <c r="K36" s="47" t="e">
        <f t="shared" si="2"/>
        <v>#DIV/0!</v>
      </c>
      <c r="L36" s="47" t="e">
        <f t="shared" si="3"/>
        <v>#DIV/0!</v>
      </c>
      <c r="O36" s="47" t="e">
        <f t="shared" si="4"/>
        <v>#DIV/0!</v>
      </c>
      <c r="P36" s="47" t="e">
        <f t="shared" si="5"/>
        <v>#DIV/0!</v>
      </c>
    </row>
    <row r="37" spans="1:16">
      <c r="A37" t="s">
        <v>1277</v>
      </c>
      <c r="B37" t="s">
        <v>703</v>
      </c>
      <c r="C37" s="37">
        <v>22.16</v>
      </c>
      <c r="D37" s="37">
        <v>22.23</v>
      </c>
      <c r="E37">
        <v>19.010000000000002</v>
      </c>
      <c r="F37">
        <v>25.78</v>
      </c>
      <c r="G37" s="47">
        <f t="shared" si="0"/>
        <v>0.46528803545051678</v>
      </c>
      <c r="H37" s="47">
        <f t="shared" si="1"/>
        <v>0.47562776957163944</v>
      </c>
      <c r="K37" s="47" t="e">
        <f t="shared" si="2"/>
        <v>#DIV/0!</v>
      </c>
      <c r="L37" s="47" t="e">
        <f t="shared" si="3"/>
        <v>#DIV/0!</v>
      </c>
      <c r="O37" s="47" t="e">
        <f t="shared" si="4"/>
        <v>#DIV/0!</v>
      </c>
      <c r="P37" s="47" t="e">
        <f t="shared" si="5"/>
        <v>#DIV/0!</v>
      </c>
    </row>
    <row r="38" spans="1:16">
      <c r="A38" t="s">
        <v>1278</v>
      </c>
      <c r="B38" t="s">
        <v>704</v>
      </c>
      <c r="C38" s="37">
        <v>21.59</v>
      </c>
      <c r="D38" s="37">
        <v>21.61</v>
      </c>
      <c r="E38">
        <v>19.77</v>
      </c>
      <c r="F38">
        <v>23.92</v>
      </c>
      <c r="G38" s="47">
        <f t="shared" si="0"/>
        <v>0.4385542168674697</v>
      </c>
      <c r="H38" s="47">
        <f t="shared" si="1"/>
        <v>0.44337349397590337</v>
      </c>
      <c r="K38" s="47" t="e">
        <f t="shared" si="2"/>
        <v>#DIV/0!</v>
      </c>
      <c r="L38" s="47" t="e">
        <f t="shared" si="3"/>
        <v>#DIV/0!</v>
      </c>
      <c r="O38" s="47" t="e">
        <f t="shared" si="4"/>
        <v>#DIV/0!</v>
      </c>
      <c r="P38" s="47" t="e">
        <f t="shared" si="5"/>
        <v>#DIV/0!</v>
      </c>
    </row>
    <row r="39" spans="1:16">
      <c r="A39" t="s">
        <v>1279</v>
      </c>
      <c r="B39" t="s">
        <v>705</v>
      </c>
      <c r="C39" s="37">
        <v>28.21</v>
      </c>
      <c r="D39" s="37">
        <v>28.24</v>
      </c>
      <c r="E39">
        <v>26.1</v>
      </c>
      <c r="F39">
        <v>31.33</v>
      </c>
      <c r="G39" s="47">
        <f t="shared" si="0"/>
        <v>0.40344168260038255</v>
      </c>
      <c r="H39" s="47">
        <f t="shared" si="1"/>
        <v>0.40917782026768612</v>
      </c>
      <c r="K39" s="47" t="e">
        <f t="shared" si="2"/>
        <v>#DIV/0!</v>
      </c>
      <c r="L39" s="47" t="e">
        <f t="shared" si="3"/>
        <v>#DIV/0!</v>
      </c>
      <c r="O39" s="47" t="e">
        <f t="shared" si="4"/>
        <v>#DIV/0!</v>
      </c>
      <c r="P39" s="47" t="e">
        <f t="shared" si="5"/>
        <v>#DIV/0!</v>
      </c>
    </row>
    <row r="40" spans="1:16">
      <c r="A40" t="s">
        <v>1280</v>
      </c>
      <c r="B40" t="s">
        <v>691</v>
      </c>
      <c r="C40" s="37">
        <v>43.98</v>
      </c>
      <c r="D40" s="37">
        <v>44.22</v>
      </c>
      <c r="E40">
        <v>42.37</v>
      </c>
      <c r="F40">
        <v>47.72</v>
      </c>
      <c r="G40" s="47">
        <f t="shared" si="0"/>
        <v>0.30093457943925217</v>
      </c>
      <c r="H40" s="47">
        <f t="shared" si="1"/>
        <v>0.34579439252336464</v>
      </c>
      <c r="K40" s="47" t="e">
        <f t="shared" si="2"/>
        <v>#DIV/0!</v>
      </c>
      <c r="L40" s="47" t="e">
        <f t="shared" si="3"/>
        <v>#DIV/0!</v>
      </c>
      <c r="O40" s="47" t="e">
        <f t="shared" si="4"/>
        <v>#DIV/0!</v>
      </c>
      <c r="P40" s="47" t="e">
        <f t="shared" si="5"/>
        <v>#DIV/0!</v>
      </c>
    </row>
    <row r="41" spans="1:16">
      <c r="A41" t="s">
        <v>1281</v>
      </c>
      <c r="B41" t="s">
        <v>1282</v>
      </c>
      <c r="C41" s="37">
        <v>25.2</v>
      </c>
      <c r="D41" s="37">
        <v>25.23</v>
      </c>
      <c r="E41">
        <v>23.19</v>
      </c>
      <c r="F41">
        <v>30.87</v>
      </c>
      <c r="G41" s="47">
        <f t="shared" si="0"/>
        <v>0.26171874999999978</v>
      </c>
      <c r="H41" s="47">
        <f t="shared" si="1"/>
        <v>0.26562499999999989</v>
      </c>
      <c r="K41" s="47" t="e">
        <f t="shared" si="2"/>
        <v>#DIV/0!</v>
      </c>
      <c r="L41" s="47" t="e">
        <f t="shared" si="3"/>
        <v>#DIV/0!</v>
      </c>
      <c r="O41" s="47" t="e">
        <f t="shared" si="4"/>
        <v>#DIV/0!</v>
      </c>
      <c r="P41" s="47" t="e">
        <f t="shared" si="5"/>
        <v>#DIV/0!</v>
      </c>
    </row>
    <row r="42" spans="1:16">
      <c r="A42" t="s">
        <v>1283</v>
      </c>
      <c r="B42" t="s">
        <v>1284</v>
      </c>
      <c r="C42" s="37">
        <v>8.24</v>
      </c>
      <c r="D42" s="37">
        <v>8.25</v>
      </c>
      <c r="E42">
        <v>7.94</v>
      </c>
      <c r="F42">
        <v>9.1300000000000008</v>
      </c>
      <c r="G42" s="47">
        <f t="shared" si="0"/>
        <v>0.25210084033613422</v>
      </c>
      <c r="H42" s="47">
        <f t="shared" si="1"/>
        <v>0.26050420168067184</v>
      </c>
      <c r="K42" s="47" t="e">
        <f t="shared" si="2"/>
        <v>#DIV/0!</v>
      </c>
      <c r="L42" s="47" t="e">
        <f t="shared" si="3"/>
        <v>#DIV/0!</v>
      </c>
      <c r="O42" s="47" t="e">
        <f t="shared" si="4"/>
        <v>#DIV/0!</v>
      </c>
      <c r="P42" s="47" t="e">
        <f t="shared" si="5"/>
        <v>#DIV/0!</v>
      </c>
    </row>
    <row r="43" spans="1:16">
      <c r="A43" t="s">
        <v>1285</v>
      </c>
      <c r="B43" t="s">
        <v>1286</v>
      </c>
      <c r="C43" s="37">
        <v>13.78</v>
      </c>
      <c r="D43" s="37">
        <v>13.8</v>
      </c>
      <c r="E43">
        <v>12.9</v>
      </c>
      <c r="F43">
        <v>16.3</v>
      </c>
      <c r="G43" s="47">
        <f t="shared" si="0"/>
        <v>0.2588235294117644</v>
      </c>
      <c r="H43" s="47">
        <f t="shared" si="1"/>
        <v>0.26470588235294124</v>
      </c>
      <c r="K43" s="47" t="e">
        <f t="shared" si="2"/>
        <v>#DIV/0!</v>
      </c>
      <c r="L43" s="47" t="e">
        <f t="shared" si="3"/>
        <v>#DIV/0!</v>
      </c>
      <c r="O43" s="47" t="e">
        <f t="shared" si="4"/>
        <v>#DIV/0!</v>
      </c>
      <c r="P43" s="47" t="e">
        <f t="shared" si="5"/>
        <v>#DIV/0!</v>
      </c>
    </row>
    <row r="44" spans="1:16">
      <c r="A44" t="s">
        <v>1287</v>
      </c>
      <c r="B44" t="s">
        <v>1288</v>
      </c>
      <c r="C44" s="37">
        <v>33.229999999999997</v>
      </c>
      <c r="D44" s="37">
        <v>33.299999999999997</v>
      </c>
      <c r="E44">
        <v>32</v>
      </c>
      <c r="F44">
        <v>38.11</v>
      </c>
      <c r="G44" s="47">
        <f t="shared" si="0"/>
        <v>0.20130932896890294</v>
      </c>
      <c r="H44" s="47">
        <f t="shared" si="1"/>
        <v>0.21276595744680807</v>
      </c>
      <c r="K44" s="47" t="e">
        <f t="shared" si="2"/>
        <v>#DIV/0!</v>
      </c>
      <c r="L44" s="47" t="e">
        <f t="shared" si="3"/>
        <v>#DIV/0!</v>
      </c>
      <c r="O44" s="47" t="e">
        <f t="shared" si="4"/>
        <v>#DIV/0!</v>
      </c>
      <c r="P44" s="47" t="e">
        <f t="shared" si="5"/>
        <v>#DIV/0!</v>
      </c>
    </row>
    <row r="45" spans="1:16">
      <c r="A45" t="s">
        <v>1289</v>
      </c>
      <c r="B45" t="s">
        <v>1290</v>
      </c>
      <c r="C45" s="37">
        <v>16.489999999999998</v>
      </c>
      <c r="D45" s="37">
        <v>16.510000000000002</v>
      </c>
      <c r="E45">
        <v>16.05</v>
      </c>
      <c r="F45">
        <v>19.03</v>
      </c>
      <c r="G45" s="47">
        <f t="shared" si="0"/>
        <v>0.1476510067114086</v>
      </c>
      <c r="H45" s="47">
        <f t="shared" si="1"/>
        <v>0.15436241610738283</v>
      </c>
      <c r="K45" s="47" t="e">
        <f t="shared" si="2"/>
        <v>#DIV/0!</v>
      </c>
      <c r="L45" s="47" t="e">
        <f t="shared" si="3"/>
        <v>#DIV/0!</v>
      </c>
      <c r="O45" s="47" t="e">
        <f t="shared" si="4"/>
        <v>#DIV/0!</v>
      </c>
      <c r="P45" s="47" t="e">
        <f t="shared" si="5"/>
        <v>#DIV/0!</v>
      </c>
    </row>
    <row r="46" spans="1:16">
      <c r="A46" t="s">
        <v>1291</v>
      </c>
      <c r="B46" t="s">
        <v>1292</v>
      </c>
      <c r="C46" s="37">
        <v>20.350000000000001</v>
      </c>
      <c r="D46" s="37">
        <v>20.37</v>
      </c>
      <c r="E46">
        <v>20</v>
      </c>
      <c r="F46">
        <v>22.9</v>
      </c>
      <c r="G46" s="47">
        <f t="shared" si="0"/>
        <v>0.12068965517241434</v>
      </c>
      <c r="H46" s="47">
        <f t="shared" si="1"/>
        <v>0.12758620689655212</v>
      </c>
      <c r="K46" s="47" t="e">
        <f t="shared" si="2"/>
        <v>#DIV/0!</v>
      </c>
      <c r="L46" s="47" t="e">
        <f t="shared" si="3"/>
        <v>#DIV/0!</v>
      </c>
      <c r="O46" s="47" t="e">
        <f t="shared" si="4"/>
        <v>#DIV/0!</v>
      </c>
      <c r="P46" s="47" t="e">
        <f t="shared" si="5"/>
        <v>#DIV/0!</v>
      </c>
    </row>
    <row r="47" spans="1:16">
      <c r="A47" t="s">
        <v>1293</v>
      </c>
      <c r="B47" t="s">
        <v>1294</v>
      </c>
      <c r="C47" s="37">
        <v>33.76</v>
      </c>
      <c r="D47" s="37">
        <v>34.270000000000003</v>
      </c>
      <c r="E47">
        <v>33.64</v>
      </c>
      <c r="F47">
        <v>41.05</v>
      </c>
      <c r="G47" s="47">
        <f t="shared" si="0"/>
        <v>1.6194331983805332E-2</v>
      </c>
      <c r="H47" s="47">
        <f t="shared" si="1"/>
        <v>8.5020242914980143E-2</v>
      </c>
      <c r="I47">
        <v>34.090000000000003</v>
      </c>
      <c r="J47">
        <v>38.93</v>
      </c>
      <c r="K47" s="47">
        <f t="shared" si="2"/>
        <v>-6.8181818181819356E-2</v>
      </c>
      <c r="L47" s="47">
        <f t="shared" si="3"/>
        <v>3.7190082644628066E-2</v>
      </c>
      <c r="O47" s="47" t="e">
        <f t="shared" si="4"/>
        <v>#DIV/0!</v>
      </c>
      <c r="P47" s="47" t="e">
        <f t="shared" si="5"/>
        <v>#DIV/0!</v>
      </c>
    </row>
    <row r="48" spans="1:16">
      <c r="A48" t="s">
        <v>1295</v>
      </c>
      <c r="B48" t="s">
        <v>1296</v>
      </c>
      <c r="C48" s="37">
        <v>21.25</v>
      </c>
      <c r="D48" s="37">
        <v>21.27</v>
      </c>
      <c r="E48">
        <v>20.53</v>
      </c>
      <c r="F48">
        <v>26.92</v>
      </c>
      <c r="G48" s="47">
        <f t="shared" si="0"/>
        <v>0.11267605633802798</v>
      </c>
      <c r="H48" s="47">
        <f t="shared" si="1"/>
        <v>0.11580594679186203</v>
      </c>
      <c r="K48" s="47" t="e">
        <f t="shared" si="2"/>
        <v>#DIV/0!</v>
      </c>
      <c r="L48" s="47" t="e">
        <f t="shared" si="3"/>
        <v>#DIV/0!</v>
      </c>
      <c r="O48" s="47" t="e">
        <f t="shared" si="4"/>
        <v>#DIV/0!</v>
      </c>
      <c r="P48" s="47" t="e">
        <f t="shared" si="5"/>
        <v>#DIV/0!</v>
      </c>
    </row>
    <row r="49" spans="1:16">
      <c r="A49" t="s">
        <v>1297</v>
      </c>
      <c r="B49" t="s">
        <v>1298</v>
      </c>
      <c r="C49" s="37">
        <v>17.16</v>
      </c>
      <c r="D49" s="37">
        <v>17.23</v>
      </c>
      <c r="E49">
        <v>16.73</v>
      </c>
      <c r="F49">
        <v>21.75</v>
      </c>
      <c r="G49" s="47">
        <f t="shared" si="0"/>
        <v>8.5657370517928239E-2</v>
      </c>
      <c r="H49" s="47">
        <f t="shared" si="1"/>
        <v>9.9601593625498017E-2</v>
      </c>
      <c r="K49" s="47" t="e">
        <f t="shared" si="2"/>
        <v>#DIV/0!</v>
      </c>
      <c r="L49" s="47" t="e">
        <f t="shared" si="3"/>
        <v>#DIV/0!</v>
      </c>
      <c r="O49" s="47" t="e">
        <f t="shared" si="4"/>
        <v>#DIV/0!</v>
      </c>
      <c r="P49" s="47" t="e">
        <f t="shared" si="5"/>
        <v>#DIV/0!</v>
      </c>
    </row>
    <row r="50" spans="1:16">
      <c r="A50" t="s">
        <v>1299</v>
      </c>
      <c r="B50" t="s">
        <v>1300</v>
      </c>
      <c r="C50" s="37">
        <v>27.63</v>
      </c>
      <c r="D50" s="37">
        <v>27.66</v>
      </c>
      <c r="E50">
        <v>27.25</v>
      </c>
      <c r="F50">
        <v>32.06</v>
      </c>
      <c r="G50" s="47">
        <f t="shared" si="0"/>
        <v>7.9002079002078757E-2</v>
      </c>
      <c r="H50" s="47">
        <f t="shared" si="1"/>
        <v>8.523908523908523E-2</v>
      </c>
      <c r="K50" s="47" t="e">
        <f t="shared" si="2"/>
        <v>#DIV/0!</v>
      </c>
      <c r="L50" s="47" t="e">
        <f t="shared" si="3"/>
        <v>#DIV/0!</v>
      </c>
      <c r="O50" s="47" t="e">
        <f t="shared" si="4"/>
        <v>#DIV/0!</v>
      </c>
      <c r="P50" s="47" t="e">
        <f t="shared" si="5"/>
        <v>#DIV/0!</v>
      </c>
    </row>
    <row r="51" spans="1:16">
      <c r="A51" t="s">
        <v>1301</v>
      </c>
      <c r="B51" t="s">
        <v>1302</v>
      </c>
      <c r="C51" s="37">
        <v>24.12</v>
      </c>
      <c r="D51" s="37">
        <v>24.15</v>
      </c>
      <c r="E51">
        <v>23.48</v>
      </c>
      <c r="F51">
        <v>30.99</v>
      </c>
      <c r="G51" s="47">
        <f t="shared" si="0"/>
        <v>8.5219707057257094E-2</v>
      </c>
      <c r="H51" s="47">
        <f t="shared" si="1"/>
        <v>8.9214380825565695E-2</v>
      </c>
      <c r="K51" s="47" t="e">
        <f t="shared" si="2"/>
        <v>#DIV/0!</v>
      </c>
      <c r="L51" s="47" t="e">
        <f t="shared" si="3"/>
        <v>#DIV/0!</v>
      </c>
      <c r="O51" s="47" t="e">
        <f t="shared" si="4"/>
        <v>#DIV/0!</v>
      </c>
      <c r="P51" s="47" t="e">
        <f t="shared" si="5"/>
        <v>#DIV/0!</v>
      </c>
    </row>
    <row r="52" spans="1:16">
      <c r="A52" t="s">
        <v>1303</v>
      </c>
      <c r="B52" t="s">
        <v>1304</v>
      </c>
      <c r="C52" s="37">
        <v>24.36</v>
      </c>
      <c r="D52" s="37">
        <v>24.38</v>
      </c>
      <c r="E52">
        <v>24</v>
      </c>
      <c r="F52">
        <v>29.6</v>
      </c>
      <c r="G52" s="47">
        <f t="shared" si="0"/>
        <v>6.4285714285714168E-2</v>
      </c>
      <c r="H52" s="47">
        <f t="shared" si="1"/>
        <v>6.7857142857142658E-2</v>
      </c>
      <c r="K52" s="47" t="e">
        <f t="shared" si="2"/>
        <v>#DIV/0!</v>
      </c>
      <c r="L52" s="47" t="e">
        <f t="shared" si="3"/>
        <v>#DIV/0!</v>
      </c>
      <c r="O52" s="47" t="e">
        <f t="shared" si="4"/>
        <v>#DIV/0!</v>
      </c>
      <c r="P52" s="47" t="e">
        <f t="shared" si="5"/>
        <v>#DIV/0!</v>
      </c>
    </row>
    <row r="53" spans="1:16">
      <c r="A53" t="s">
        <v>1305</v>
      </c>
      <c r="B53" t="s">
        <v>1306</v>
      </c>
      <c r="C53" s="37">
        <v>27.55</v>
      </c>
      <c r="D53" s="37">
        <v>27.59</v>
      </c>
      <c r="E53">
        <v>27.08</v>
      </c>
      <c r="F53">
        <v>34.67</v>
      </c>
      <c r="G53" s="47">
        <f t="shared" si="0"/>
        <v>6.1923583662714388E-2</v>
      </c>
      <c r="H53" s="47">
        <f t="shared" si="1"/>
        <v>6.7193675889328244E-2</v>
      </c>
      <c r="K53" s="47" t="e">
        <f t="shared" si="2"/>
        <v>#DIV/0!</v>
      </c>
      <c r="L53" s="47" t="e">
        <f t="shared" si="3"/>
        <v>#DIV/0!</v>
      </c>
      <c r="O53" s="47" t="e">
        <f t="shared" si="4"/>
        <v>#DIV/0!</v>
      </c>
      <c r="P53" s="47" t="e">
        <f t="shared" si="5"/>
        <v>#DIV/0!</v>
      </c>
    </row>
    <row r="54" spans="1:16">
      <c r="A54" t="s">
        <v>1307</v>
      </c>
      <c r="B54" t="s">
        <v>1308</v>
      </c>
      <c r="C54" s="37">
        <v>271.12</v>
      </c>
      <c r="D54" s="37">
        <v>273.60000000000002</v>
      </c>
      <c r="E54">
        <v>272.61</v>
      </c>
      <c r="F54">
        <v>317.48</v>
      </c>
      <c r="G54" s="47">
        <f t="shared" si="0"/>
        <v>-3.3207042567417182E-2</v>
      </c>
      <c r="H54" s="47">
        <f t="shared" si="1"/>
        <v>2.2063739692445041E-2</v>
      </c>
      <c r="K54" s="47" t="e">
        <f t="shared" si="2"/>
        <v>#DIV/0!</v>
      </c>
      <c r="L54" s="47" t="e">
        <f t="shared" si="3"/>
        <v>#DIV/0!</v>
      </c>
      <c r="O54" s="47" t="e">
        <f t="shared" si="4"/>
        <v>#DIV/0!</v>
      </c>
      <c r="P54" s="47" t="e">
        <f t="shared" si="5"/>
        <v>#DIV/0!</v>
      </c>
    </row>
    <row r="55" spans="1:16">
      <c r="A55" t="s">
        <v>1309</v>
      </c>
      <c r="B55" t="s">
        <v>1310</v>
      </c>
      <c r="C55" s="37">
        <v>32.76</v>
      </c>
      <c r="D55" s="37">
        <v>32.78</v>
      </c>
      <c r="E55">
        <v>32.71</v>
      </c>
      <c r="F55">
        <v>39.950000000000003</v>
      </c>
      <c r="G55" s="47">
        <f t="shared" si="0"/>
        <v>6.9060773480659043E-3</v>
      </c>
      <c r="H55" s="47">
        <f t="shared" si="1"/>
        <v>9.6685082872928537E-3</v>
      </c>
      <c r="I55">
        <v>32.04</v>
      </c>
      <c r="J55">
        <v>42</v>
      </c>
      <c r="K55" s="47">
        <f t="shared" si="2"/>
        <v>7.228915662650591E-2</v>
      </c>
      <c r="L55" s="47">
        <f t="shared" si="3"/>
        <v>7.4297188755020269E-2</v>
      </c>
      <c r="M55">
        <v>32.08</v>
      </c>
      <c r="N55">
        <v>37.950000000000003</v>
      </c>
      <c r="O55" s="47">
        <f t="shared" si="4"/>
        <v>0.1158432708688244</v>
      </c>
      <c r="P55" s="47">
        <f t="shared" si="5"/>
        <v>0.11925042589437859</v>
      </c>
    </row>
    <row r="56" spans="1:16">
      <c r="A56" t="s">
        <v>1311</v>
      </c>
      <c r="B56" t="s">
        <v>1312</v>
      </c>
      <c r="C56" s="37">
        <v>107.41</v>
      </c>
      <c r="D56" s="37">
        <v>107.47</v>
      </c>
      <c r="E56">
        <v>106.22</v>
      </c>
      <c r="F56">
        <v>133.75</v>
      </c>
      <c r="G56" s="47">
        <f t="shared" si="0"/>
        <v>4.3225572103160102E-2</v>
      </c>
      <c r="H56" s="47">
        <f t="shared" si="1"/>
        <v>4.540501271340356E-2</v>
      </c>
      <c r="K56" s="47" t="e">
        <f t="shared" si="2"/>
        <v>#DIV/0!</v>
      </c>
      <c r="L56" s="47" t="e">
        <f t="shared" si="3"/>
        <v>#DIV/0!</v>
      </c>
      <c r="O56" s="47" t="e">
        <f t="shared" si="4"/>
        <v>#DIV/0!</v>
      </c>
      <c r="P56" s="47" t="e">
        <f t="shared" si="5"/>
        <v>#DIV/0!</v>
      </c>
    </row>
    <row r="57" spans="1:16">
      <c r="A57" t="s">
        <v>1313</v>
      </c>
      <c r="B57" t="s">
        <v>1314</v>
      </c>
      <c r="C57" s="37">
        <v>21.49</v>
      </c>
      <c r="D57" s="37">
        <v>21.5</v>
      </c>
      <c r="E57">
        <v>21.5</v>
      </c>
      <c r="F57">
        <v>24.8</v>
      </c>
      <c r="G57" s="47">
        <f t="shared" si="0"/>
        <v>-3.0303030303035034E-3</v>
      </c>
      <c r="H57" s="47">
        <f t="shared" si="1"/>
        <v>0</v>
      </c>
      <c r="K57" s="47" t="e">
        <f t="shared" si="2"/>
        <v>#DIV/0!</v>
      </c>
      <c r="L57" s="47" t="e">
        <f t="shared" si="3"/>
        <v>#DIV/0!</v>
      </c>
      <c r="O57" s="47" t="e">
        <f t="shared" si="4"/>
        <v>#DIV/0!</v>
      </c>
      <c r="P57" s="47" t="e">
        <f t="shared" si="5"/>
        <v>#DIV/0!</v>
      </c>
    </row>
    <row r="58" spans="1:16">
      <c r="A58" t="s">
        <v>1315</v>
      </c>
      <c r="B58" t="s">
        <v>1316</v>
      </c>
      <c r="C58" s="37">
        <v>21.67</v>
      </c>
      <c r="D58" s="37">
        <v>21.68</v>
      </c>
      <c r="E58">
        <v>21.61</v>
      </c>
      <c r="F58">
        <v>26.34</v>
      </c>
      <c r="G58" s="47">
        <f t="shared" si="0"/>
        <v>1.2684989429175956E-2</v>
      </c>
      <c r="H58" s="47">
        <f t="shared" si="1"/>
        <v>1.4799154334038113E-2</v>
      </c>
      <c r="K58" s="47" t="e">
        <f t="shared" si="2"/>
        <v>#DIV/0!</v>
      </c>
      <c r="L58" s="47" t="e">
        <f t="shared" si="3"/>
        <v>#DIV/0!</v>
      </c>
      <c r="O58" s="47" t="e">
        <f t="shared" si="4"/>
        <v>#DIV/0!</v>
      </c>
      <c r="P58" s="47" t="e">
        <f t="shared" si="5"/>
        <v>#DIV/0!</v>
      </c>
    </row>
    <row r="59" spans="1:16">
      <c r="A59" t="s">
        <v>1317</v>
      </c>
      <c r="B59" t="s">
        <v>1318</v>
      </c>
      <c r="C59" s="37">
        <v>12.8</v>
      </c>
      <c r="D59" s="37">
        <v>12.81</v>
      </c>
      <c r="E59">
        <v>12.8</v>
      </c>
      <c r="F59">
        <v>14.62</v>
      </c>
      <c r="G59" s="47">
        <f t="shared" si="0"/>
        <v>0</v>
      </c>
      <c r="H59" s="47">
        <f t="shared" si="1"/>
        <v>5.4945054945053822E-3</v>
      </c>
      <c r="K59" s="47" t="e">
        <f t="shared" si="2"/>
        <v>#DIV/0!</v>
      </c>
      <c r="L59" s="47" t="e">
        <f t="shared" si="3"/>
        <v>#DIV/0!</v>
      </c>
      <c r="O59" s="47" t="e">
        <f t="shared" si="4"/>
        <v>#DIV/0!</v>
      </c>
      <c r="P59" s="47" t="e">
        <f t="shared" si="5"/>
        <v>#DIV/0!</v>
      </c>
    </row>
    <row r="60" spans="1:16">
      <c r="A60" t="s">
        <v>1319</v>
      </c>
      <c r="B60" t="s">
        <v>1320</v>
      </c>
      <c r="C60" s="37">
        <v>50.81</v>
      </c>
      <c r="D60" s="37">
        <v>50.83</v>
      </c>
      <c r="E60">
        <v>50.87</v>
      </c>
      <c r="F60">
        <v>65.709999999999994</v>
      </c>
      <c r="G60" s="47">
        <f t="shared" si="0"/>
        <v>-4.0431266846357944E-3</v>
      </c>
      <c r="H60" s="47">
        <f t="shared" si="1"/>
        <v>-2.6954177897573557E-3</v>
      </c>
      <c r="K60" s="47" t="e">
        <f t="shared" si="2"/>
        <v>#DIV/0!</v>
      </c>
      <c r="L60" s="47" t="e">
        <f t="shared" si="3"/>
        <v>#DIV/0!</v>
      </c>
      <c r="O60" s="47" t="e">
        <f t="shared" si="4"/>
        <v>#DIV/0!</v>
      </c>
      <c r="P60" s="47" t="e">
        <f t="shared" si="5"/>
        <v>#DIV/0!</v>
      </c>
    </row>
    <row r="61" spans="1:16">
      <c r="A61" t="s">
        <v>1321</v>
      </c>
      <c r="B61" t="s">
        <v>1322</v>
      </c>
      <c r="C61" s="37">
        <v>34.94</v>
      </c>
      <c r="D61" s="37">
        <v>34.96</v>
      </c>
      <c r="E61">
        <v>35.07</v>
      </c>
      <c r="F61">
        <v>45.03</v>
      </c>
      <c r="G61" s="47">
        <f t="shared" si="0"/>
        <v>-1.3052208835341621E-2</v>
      </c>
      <c r="H61" s="47">
        <f t="shared" si="1"/>
        <v>-1.1044176706827251E-2</v>
      </c>
      <c r="K61" s="47" t="e">
        <f t="shared" si="2"/>
        <v>#DIV/0!</v>
      </c>
      <c r="L61" s="47" t="e">
        <f t="shared" si="3"/>
        <v>#DIV/0!</v>
      </c>
      <c r="O61" s="47" t="e">
        <f t="shared" si="4"/>
        <v>#DIV/0!</v>
      </c>
      <c r="P61" s="47" t="e">
        <f t="shared" si="5"/>
        <v>#DIV/0!</v>
      </c>
    </row>
    <row r="62" spans="1:16">
      <c r="A62" t="s">
        <v>1323</v>
      </c>
      <c r="B62" t="s">
        <v>1324</v>
      </c>
      <c r="C62" s="37">
        <v>59.26</v>
      </c>
      <c r="D62" s="37">
        <v>59.28</v>
      </c>
      <c r="E62">
        <v>59.47</v>
      </c>
      <c r="F62">
        <v>73.83</v>
      </c>
      <c r="G62" s="47">
        <f t="shared" si="0"/>
        <v>-1.4623955431754935E-2</v>
      </c>
      <c r="H62" s="47">
        <f t="shared" si="1"/>
        <v>-1.3231197771587586E-2</v>
      </c>
      <c r="K62" s="47" t="e">
        <f t="shared" si="2"/>
        <v>#DIV/0!</v>
      </c>
      <c r="L62" s="47" t="e">
        <f t="shared" si="3"/>
        <v>#DIV/0!</v>
      </c>
      <c r="O62" s="47" t="e">
        <f t="shared" si="4"/>
        <v>#DIV/0!</v>
      </c>
      <c r="P62" s="47" t="e">
        <f t="shared" si="5"/>
        <v>#DIV/0!</v>
      </c>
    </row>
    <row r="63" spans="1:16">
      <c r="A63" t="s">
        <v>1325</v>
      </c>
      <c r="B63" t="s">
        <v>1326</v>
      </c>
      <c r="C63" s="37">
        <v>14.34</v>
      </c>
      <c r="D63" s="37">
        <v>14.38</v>
      </c>
      <c r="E63">
        <v>14.84</v>
      </c>
      <c r="F63">
        <v>19.98</v>
      </c>
      <c r="G63" s="47">
        <f t="shared" si="0"/>
        <v>-9.7276264591439676E-2</v>
      </c>
      <c r="H63" s="47">
        <f t="shared" si="1"/>
        <v>-8.9494163424124321E-2</v>
      </c>
      <c r="K63" s="47" t="e">
        <f t="shared" si="2"/>
        <v>#DIV/0!</v>
      </c>
      <c r="L63" s="47" t="e">
        <f t="shared" si="3"/>
        <v>#DIV/0!</v>
      </c>
      <c r="O63" s="47" t="e">
        <f t="shared" si="4"/>
        <v>#DIV/0!</v>
      </c>
      <c r="P63" s="47" t="e">
        <f t="shared" si="5"/>
        <v>#DIV/0!</v>
      </c>
    </row>
    <row r="64" spans="1:16">
      <c r="A64" t="s">
        <v>1327</v>
      </c>
      <c r="B64" t="s">
        <v>1328</v>
      </c>
      <c r="C64" s="37">
        <v>20.96</v>
      </c>
      <c r="D64" s="37">
        <v>20.98</v>
      </c>
      <c r="G64" s="47" t="e">
        <f t="shared" si="0"/>
        <v>#DIV/0!</v>
      </c>
      <c r="H64" s="47" t="e">
        <f t="shared" si="1"/>
        <v>#DIV/0!</v>
      </c>
      <c r="I64">
        <v>21.29</v>
      </c>
      <c r="J64">
        <v>31.94</v>
      </c>
      <c r="K64" s="47">
        <f t="shared" si="2"/>
        <v>-3.098591549295758E-2</v>
      </c>
      <c r="L64" s="47">
        <f t="shared" si="3"/>
        <v>-2.910798122065715E-2</v>
      </c>
      <c r="M64">
        <v>22.06</v>
      </c>
      <c r="N64">
        <v>27.56</v>
      </c>
      <c r="O64" s="47">
        <f t="shared" si="4"/>
        <v>-0.19999999999999962</v>
      </c>
      <c r="P64" s="47">
        <f t="shared" si="5"/>
        <v>-0.19636363636363605</v>
      </c>
    </row>
    <row r="65" spans="1:20">
      <c r="A65" t="s">
        <v>1329</v>
      </c>
      <c r="B65" t="s">
        <v>1330</v>
      </c>
      <c r="C65" s="37">
        <v>20.52</v>
      </c>
      <c r="D65" s="37">
        <v>20.54</v>
      </c>
      <c r="E65">
        <v>21.27</v>
      </c>
      <c r="F65">
        <v>22.98</v>
      </c>
      <c r="G65" s="47">
        <f t="shared" si="0"/>
        <v>-0.43859649122806993</v>
      </c>
      <c r="H65" s="47">
        <f t="shared" si="1"/>
        <v>-0.42690058479532167</v>
      </c>
      <c r="K65" s="47" t="e">
        <f t="shared" si="2"/>
        <v>#DIV/0!</v>
      </c>
      <c r="L65" s="47" t="e">
        <f t="shared" si="3"/>
        <v>#DIV/0!</v>
      </c>
      <c r="O65" s="47" t="e">
        <f t="shared" si="4"/>
        <v>#DIV/0!</v>
      </c>
      <c r="P65" s="47" t="e">
        <f t="shared" si="5"/>
        <v>#DIV/0!</v>
      </c>
    </row>
    <row r="66" spans="1:20">
      <c r="A66" t="s">
        <v>1331</v>
      </c>
      <c r="B66" t="s">
        <v>1332</v>
      </c>
      <c r="C66" s="37">
        <v>3.89</v>
      </c>
      <c r="D66" s="37">
        <v>4.0199999999999996</v>
      </c>
      <c r="E66">
        <v>4.8600000000000003</v>
      </c>
      <c r="F66">
        <v>5.89</v>
      </c>
      <c r="G66" s="47">
        <f t="shared" si="0"/>
        <v>-0.94174757281553478</v>
      </c>
      <c r="H66" s="47">
        <f t="shared" si="1"/>
        <v>-0.81553398058252546</v>
      </c>
      <c r="K66" s="47" t="e">
        <f t="shared" si="2"/>
        <v>#DIV/0!</v>
      </c>
      <c r="L66" s="47" t="e">
        <f t="shared" si="3"/>
        <v>#DIV/0!</v>
      </c>
      <c r="O66" s="47" t="e">
        <f t="shared" si="4"/>
        <v>#DIV/0!</v>
      </c>
      <c r="P66" s="47" t="e">
        <f t="shared" si="5"/>
        <v>#DIV/0!</v>
      </c>
    </row>
    <row r="67" spans="1:20">
      <c r="A67" t="s">
        <v>1333</v>
      </c>
      <c r="B67" t="s">
        <v>1334</v>
      </c>
      <c r="C67" s="37">
        <v>107.41</v>
      </c>
      <c r="D67" s="37">
        <v>109.1</v>
      </c>
      <c r="E67">
        <v>135.65</v>
      </c>
      <c r="F67">
        <v>161.49</v>
      </c>
      <c r="G67" s="47">
        <f t="shared" ref="G67:G70" si="6">(C67-E67)/(F67-E67)</f>
        <v>-1.0928792569659445</v>
      </c>
      <c r="H67" s="47">
        <f t="shared" ref="H67:H70" si="7">(D67-E67)/(F67-E67)</f>
        <v>-1.0274767801857587</v>
      </c>
      <c r="K67" s="47" t="e">
        <f t="shared" ref="K67:K70" si="8">(C67-I67)/(J67-I67)</f>
        <v>#DIV/0!</v>
      </c>
      <c r="L67" s="47" t="e">
        <f t="shared" ref="L67:L70" si="9">(D67-I67)/(J67-I67)</f>
        <v>#DIV/0!</v>
      </c>
      <c r="O67" s="47" t="e">
        <f t="shared" ref="O67:O70" si="10">(C67-M67)/(N67-M67)</f>
        <v>#DIV/0!</v>
      </c>
      <c r="P67" s="47" t="e">
        <f t="shared" ref="P67:P70" si="11">(D67-M67)/(N67-M67)</f>
        <v>#DIV/0!</v>
      </c>
    </row>
    <row r="68" spans="1:20">
      <c r="A68" t="s">
        <v>1335</v>
      </c>
      <c r="B68" t="s">
        <v>1336</v>
      </c>
      <c r="C68" s="37">
        <v>10.8</v>
      </c>
      <c r="D68" s="37">
        <v>10.86</v>
      </c>
      <c r="E68">
        <v>12.19</v>
      </c>
      <c r="F68">
        <v>13.33</v>
      </c>
      <c r="G68" s="47">
        <f t="shared" si="6"/>
        <v>-1.2192982456140333</v>
      </c>
      <c r="H68" s="47">
        <f t="shared" si="7"/>
        <v>-1.1666666666666661</v>
      </c>
      <c r="K68" s="47" t="e">
        <f t="shared" si="8"/>
        <v>#DIV/0!</v>
      </c>
      <c r="L68" s="47" t="e">
        <f t="shared" si="9"/>
        <v>#DIV/0!</v>
      </c>
      <c r="O68" s="47" t="e">
        <f t="shared" si="10"/>
        <v>#DIV/0!</v>
      </c>
      <c r="P68" s="47" t="e">
        <f t="shared" si="11"/>
        <v>#DIV/0!</v>
      </c>
    </row>
    <row r="69" spans="1:20">
      <c r="A69" t="s">
        <v>1337</v>
      </c>
      <c r="B69" t="s">
        <v>1338</v>
      </c>
      <c r="C69" s="37">
        <v>24.61</v>
      </c>
      <c r="D69" s="37">
        <v>24.7</v>
      </c>
      <c r="E69">
        <v>30.77</v>
      </c>
      <c r="F69">
        <v>38.74</v>
      </c>
      <c r="G69" s="47">
        <f t="shared" si="6"/>
        <v>-0.7728983688833122</v>
      </c>
      <c r="H69" s="47">
        <f t="shared" si="7"/>
        <v>-0.76160602258469245</v>
      </c>
      <c r="K69" s="47" t="e">
        <f t="shared" si="8"/>
        <v>#DIV/0!</v>
      </c>
      <c r="L69" s="47" t="e">
        <f t="shared" si="9"/>
        <v>#DIV/0!</v>
      </c>
      <c r="O69" s="47" t="e">
        <f t="shared" si="10"/>
        <v>#DIV/0!</v>
      </c>
      <c r="P69" s="47" t="e">
        <f t="shared" si="11"/>
        <v>#DIV/0!</v>
      </c>
    </row>
    <row r="70" spans="1:20">
      <c r="A70" t="s">
        <v>1339</v>
      </c>
      <c r="B70" t="s">
        <v>1340</v>
      </c>
      <c r="E70">
        <v>14.89</v>
      </c>
      <c r="F70">
        <v>16.47</v>
      </c>
      <c r="G70" s="47">
        <f t="shared" si="6"/>
        <v>-9.4240506329114027</v>
      </c>
      <c r="H70" s="47">
        <f t="shared" si="7"/>
        <v>-9.4240506329114027</v>
      </c>
      <c r="K70" s="47" t="e">
        <f t="shared" si="8"/>
        <v>#DIV/0!</v>
      </c>
      <c r="L70" s="47" t="e">
        <f t="shared" si="9"/>
        <v>#DIV/0!</v>
      </c>
      <c r="O70" s="47" t="e">
        <f t="shared" si="10"/>
        <v>#DIV/0!</v>
      </c>
      <c r="P70" s="47" t="e">
        <f t="shared" si="11"/>
        <v>#DIV/0!</v>
      </c>
    </row>
    <row r="71" spans="1:20">
      <c r="A71" t="s">
        <v>1418</v>
      </c>
      <c r="B71" t="s">
        <v>1419</v>
      </c>
    </row>
    <row r="72" spans="1:20">
      <c r="A72" t="s">
        <v>1420</v>
      </c>
      <c r="B72" t="s">
        <v>1421</v>
      </c>
    </row>
    <row r="73" spans="1:20">
      <c r="A73" t="s">
        <v>1422</v>
      </c>
      <c r="B73" t="s">
        <v>1423</v>
      </c>
      <c r="Q73">
        <v>23.28</v>
      </c>
      <c r="R73" t="s">
        <v>1428</v>
      </c>
      <c r="S73" t="s">
        <v>1429</v>
      </c>
      <c r="T73">
        <v>23.28</v>
      </c>
    </row>
    <row r="74" spans="1:20">
      <c r="A74">
        <v>688360</v>
      </c>
      <c r="B74" t="s">
        <v>1482</v>
      </c>
      <c r="Q74">
        <v>25.3</v>
      </c>
      <c r="R74">
        <v>25.6</v>
      </c>
      <c r="S74" t="s">
        <v>1484</v>
      </c>
      <c r="T74" t="s">
        <v>1483</v>
      </c>
    </row>
    <row r="75" spans="1:20">
      <c r="A75">
        <v>688157</v>
      </c>
      <c r="B75" t="s">
        <v>1515</v>
      </c>
      <c r="Q75" t="s">
        <v>1518</v>
      </c>
      <c r="R75">
        <v>34.520000000000003</v>
      </c>
      <c r="S75">
        <v>34.49</v>
      </c>
      <c r="T75">
        <v>34.49</v>
      </c>
    </row>
    <row r="76" spans="1:20">
      <c r="A76">
        <v>688312</v>
      </c>
      <c r="B76" t="s">
        <v>1516</v>
      </c>
      <c r="Q76" t="s">
        <v>1517</v>
      </c>
      <c r="R76">
        <v>19.72</v>
      </c>
      <c r="S76">
        <v>19.690000000000001</v>
      </c>
      <c r="T76">
        <v>19.690000000000001</v>
      </c>
    </row>
    <row r="77" spans="1:20">
      <c r="A77">
        <v>688599</v>
      </c>
      <c r="B77" t="s">
        <v>1537</v>
      </c>
      <c r="Q77" t="s">
        <v>1539</v>
      </c>
      <c r="R77">
        <v>8.1999999999999993</v>
      </c>
      <c r="S77" t="s">
        <v>1538</v>
      </c>
      <c r="T77" t="s">
        <v>1538</v>
      </c>
    </row>
    <row r="78" spans="1:20">
      <c r="A78">
        <v>688004</v>
      </c>
      <c r="B78" t="s">
        <v>1556</v>
      </c>
      <c r="Q78" t="s">
        <v>1559</v>
      </c>
      <c r="R78">
        <v>28.8</v>
      </c>
      <c r="S78" t="s">
        <v>1558</v>
      </c>
      <c r="T78" t="s">
        <v>1557</v>
      </c>
    </row>
    <row r="79" spans="1:20">
      <c r="A79">
        <v>688106</v>
      </c>
      <c r="B79" t="s">
        <v>1544</v>
      </c>
      <c r="Q79">
        <v>15.52</v>
      </c>
      <c r="R79" t="s">
        <v>1577</v>
      </c>
      <c r="S79" t="s">
        <v>1580</v>
      </c>
      <c r="T79" t="s">
        <v>1581</v>
      </c>
    </row>
    <row r="80" spans="1:20">
      <c r="A80">
        <v>688505</v>
      </c>
      <c r="B80" t="s">
        <v>1553</v>
      </c>
      <c r="Q80">
        <v>8.7899999999999991</v>
      </c>
      <c r="R80">
        <v>8.8000000000000007</v>
      </c>
      <c r="S80">
        <v>8.8000000000000007</v>
      </c>
      <c r="T80">
        <v>8.8000000000000007</v>
      </c>
    </row>
    <row r="81" spans="1:20">
      <c r="A81">
        <v>688520</v>
      </c>
      <c r="B81" t="s">
        <v>1563</v>
      </c>
      <c r="Q81">
        <v>25.65</v>
      </c>
      <c r="R81">
        <v>25.65</v>
      </c>
      <c r="S81" t="s">
        <v>1591</v>
      </c>
      <c r="T81" t="s">
        <v>1577</v>
      </c>
    </row>
    <row r="82" spans="1:20">
      <c r="A82">
        <v>688518</v>
      </c>
      <c r="B82" t="s">
        <v>1573</v>
      </c>
      <c r="Q82">
        <v>7.82</v>
      </c>
      <c r="R82">
        <v>19.52</v>
      </c>
      <c r="S82" t="s">
        <v>1593</v>
      </c>
      <c r="T82" t="s">
        <v>1592</v>
      </c>
    </row>
    <row r="83" spans="1:20">
      <c r="A83">
        <v>688555</v>
      </c>
      <c r="B83" t="s">
        <v>1574</v>
      </c>
      <c r="Q83">
        <v>7.82</v>
      </c>
      <c r="R83">
        <v>19.52</v>
      </c>
      <c r="S83" t="s">
        <v>1593</v>
      </c>
      <c r="T83" t="s">
        <v>1577</v>
      </c>
    </row>
    <row r="84" spans="1:20">
      <c r="A84">
        <v>688528</v>
      </c>
      <c r="B84" t="s">
        <v>1638</v>
      </c>
      <c r="Q84">
        <v>11.35</v>
      </c>
      <c r="R84">
        <v>11.34</v>
      </c>
      <c r="S84" t="s">
        <v>1641</v>
      </c>
      <c r="T84" t="s">
        <v>1640</v>
      </c>
    </row>
    <row r="85" spans="1:20">
      <c r="A85">
        <v>688558</v>
      </c>
      <c r="B85" t="s">
        <v>1639</v>
      </c>
      <c r="Q85" t="s">
        <v>1642</v>
      </c>
      <c r="R85">
        <v>17.36</v>
      </c>
      <c r="S85" t="s">
        <v>1640</v>
      </c>
      <c r="T85" t="s">
        <v>1641</v>
      </c>
    </row>
    <row r="86" spans="1:20">
      <c r="A86">
        <v>688600</v>
      </c>
      <c r="B86" t="s">
        <v>1664</v>
      </c>
      <c r="Q86" t="s">
        <v>1666</v>
      </c>
      <c r="R86" t="s">
        <v>1666</v>
      </c>
      <c r="S86" t="s">
        <v>1665</v>
      </c>
      <c r="T86" t="s">
        <v>1666</v>
      </c>
    </row>
    <row r="87" spans="1:20">
      <c r="A87">
        <v>688277</v>
      </c>
      <c r="B87" t="s">
        <v>1685</v>
      </c>
      <c r="Q87" t="s">
        <v>1665</v>
      </c>
      <c r="R87">
        <v>12.03</v>
      </c>
      <c r="S87" t="s">
        <v>1665</v>
      </c>
      <c r="T87" t="s">
        <v>1665</v>
      </c>
    </row>
    <row r="88" spans="1:20">
      <c r="A88">
        <v>688377</v>
      </c>
      <c r="B88" t="s">
        <v>1687</v>
      </c>
      <c r="Q88" t="s">
        <v>1688</v>
      </c>
      <c r="R88">
        <v>16.5</v>
      </c>
      <c r="S88" t="s">
        <v>1665</v>
      </c>
      <c r="T88" t="s">
        <v>1665</v>
      </c>
    </row>
    <row r="89" spans="1:20">
      <c r="A89" s="31">
        <v>688027</v>
      </c>
      <c r="B89" t="s">
        <v>1689</v>
      </c>
      <c r="Q89" t="s">
        <v>1665</v>
      </c>
      <c r="R89">
        <v>36.950000000000003</v>
      </c>
      <c r="S89" t="s">
        <v>1665</v>
      </c>
      <c r="T89" t="s">
        <v>1665</v>
      </c>
    </row>
    <row r="90" spans="1:20">
      <c r="A90" s="31">
        <v>688568</v>
      </c>
      <c r="B90" t="s">
        <v>1690</v>
      </c>
      <c r="Q90" t="s">
        <v>1691</v>
      </c>
      <c r="R90">
        <v>20.66</v>
      </c>
      <c r="S90" t="s">
        <v>1665</v>
      </c>
      <c r="T90" t="s">
        <v>1692</v>
      </c>
    </row>
    <row r="91" spans="1:20">
      <c r="A91" s="31">
        <v>688600</v>
      </c>
      <c r="B91" t="s">
        <v>1693</v>
      </c>
      <c r="Q91" t="s">
        <v>1730</v>
      </c>
      <c r="R91" t="s">
        <v>1766</v>
      </c>
      <c r="S91" t="s">
        <v>1730</v>
      </c>
      <c r="T91" t="s">
        <v>1730</v>
      </c>
    </row>
    <row r="92" spans="1:20">
      <c r="A92" s="31">
        <v>688180</v>
      </c>
      <c r="B92" t="s">
        <v>1736</v>
      </c>
      <c r="Q92" t="s">
        <v>1737</v>
      </c>
      <c r="R92">
        <v>33.49</v>
      </c>
      <c r="S92" t="s">
        <v>1737</v>
      </c>
      <c r="T92" t="s">
        <v>1737</v>
      </c>
    </row>
    <row r="93" spans="1:20">
      <c r="A93" s="31">
        <v>688165</v>
      </c>
      <c r="B93" t="s">
        <v>1746</v>
      </c>
      <c r="Q93" t="s">
        <v>1748</v>
      </c>
      <c r="R93">
        <v>6.4</v>
      </c>
      <c r="S93" t="s">
        <v>1748</v>
      </c>
      <c r="T93" t="s">
        <v>1750</v>
      </c>
    </row>
    <row r="94" spans="1:20">
      <c r="A94" s="31">
        <v>688309</v>
      </c>
      <c r="B94" t="s">
        <v>1747</v>
      </c>
      <c r="Q94" t="s">
        <v>1748</v>
      </c>
      <c r="R94">
        <v>24.86</v>
      </c>
      <c r="S94" t="s">
        <v>1749</v>
      </c>
      <c r="T94" t="s">
        <v>1751</v>
      </c>
    </row>
    <row r="95" spans="1:20">
      <c r="A95" t="s">
        <v>1772</v>
      </c>
      <c r="B95" t="s">
        <v>1773</v>
      </c>
      <c r="Q95" t="s">
        <v>1748</v>
      </c>
      <c r="R95">
        <v>15.92</v>
      </c>
      <c r="S95" t="s">
        <v>1748</v>
      </c>
      <c r="T95" t="s">
        <v>1748</v>
      </c>
    </row>
    <row r="96" spans="1:20">
      <c r="A96" t="s">
        <v>1774</v>
      </c>
      <c r="B96" t="s">
        <v>1775</v>
      </c>
      <c r="Q96" t="s">
        <v>1748</v>
      </c>
      <c r="R96">
        <v>8.5</v>
      </c>
      <c r="S96" t="s">
        <v>1748</v>
      </c>
      <c r="T96" t="s">
        <v>1766</v>
      </c>
    </row>
    <row r="97" spans="1:20">
      <c r="A97" t="s">
        <v>1788</v>
      </c>
      <c r="B97" t="s">
        <v>1789</v>
      </c>
      <c r="Q97" t="s">
        <v>1794</v>
      </c>
      <c r="S97" t="s">
        <v>1794</v>
      </c>
      <c r="T97" t="s">
        <v>1794</v>
      </c>
    </row>
    <row r="98" spans="1:20">
      <c r="A98" t="s">
        <v>1790</v>
      </c>
      <c r="B98" t="s">
        <v>1791</v>
      </c>
      <c r="Q98" t="s">
        <v>1794</v>
      </c>
      <c r="S98" t="s">
        <v>1794</v>
      </c>
      <c r="T98" t="s">
        <v>1794</v>
      </c>
    </row>
    <row r="99" spans="1:20">
      <c r="A99" t="s">
        <v>1792</v>
      </c>
      <c r="B99" t="s">
        <v>1793</v>
      </c>
      <c r="Q99" t="s">
        <v>1794</v>
      </c>
      <c r="S99" t="s">
        <v>1794</v>
      </c>
      <c r="T99" t="s">
        <v>1794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恒久10</vt:lpstr>
      <vt:lpstr>席位号</vt:lpstr>
      <vt:lpstr>Sheet10</vt:lpstr>
      <vt:lpstr>Sheet14</vt:lpstr>
      <vt:lpstr>新壹心1</vt:lpstr>
      <vt:lpstr>Sheet7</vt:lpstr>
      <vt:lpstr>Sheet8</vt:lpstr>
      <vt:lpstr>Sheet5</vt:lpstr>
      <vt:lpstr>Sheet6</vt:lpstr>
      <vt:lpstr>Sheet4</vt:lpstr>
      <vt:lpstr>Sheet2</vt:lpstr>
      <vt:lpstr>Sheet3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2022-02-10T05:02:01Z</dcterms:modified>
</cp:coreProperties>
</file>