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y Documents\Desktop\客观文档\"/>
    </mc:Choice>
  </mc:AlternateContent>
  <bookViews>
    <workbookView xWindow="16365" yWindow="-60" windowWidth="12435" windowHeight="14415" tabRatio="927" firstSheet="1" activeTab="9"/>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更新记录" sheetId="13" r:id="rId11"/>
  </sheets>
  <calcPr calcId="152511"/>
</workbook>
</file>

<file path=xl/calcChain.xml><?xml version="1.0" encoding="utf-8"?>
<calcChain xmlns="http://schemas.openxmlformats.org/spreadsheetml/2006/main">
  <c r="D27" i="17" l="1"/>
  <c r="F14" i="3" l="1"/>
  <c r="F13" i="3"/>
  <c r="E27" i="17"/>
  <c r="J38" i="1" l="1"/>
  <c r="I38" i="1"/>
  <c r="J36" i="1"/>
  <c r="J14" i="1" l="1"/>
  <c r="I14" i="1"/>
  <c r="I36" i="1"/>
  <c r="J22" i="1"/>
  <c r="I22" i="1"/>
  <c r="J20" i="1"/>
  <c r="I20" i="1"/>
  <c r="J18" i="1"/>
  <c r="J16" i="1"/>
  <c r="I18" i="1" l="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<sst xmlns="http://schemas.openxmlformats.org/spreadsheetml/2006/main" count="660" uniqueCount="335">
  <si>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</si>
  <si>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</si>
  <si>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</si>
  <si>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</si>
  <si>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</si>
  <si>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</si>
  <si>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</si>
  <si>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</si>
  <si>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</si>
  <si>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</si>
  <si>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</si>
  <si>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</si>
  <si>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</si>
  <si>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</si>
  <si>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</si>
  <si>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</si>
  <si>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</si>
  <si>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</si>
  <si>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</si>
  <si>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</si>
  <si>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</si>
  <si>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</si>
  <si>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</si>
  <si>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</si>
  <si>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r>
      <rPr>
        <sz val="12"/>
        <color indexed="8"/>
        <rFont val="微软雅黑"/>
        <family val="2"/>
        <charset val="134"/>
      </rPr>
      <t>前置摄像头</t>
    </r>
    <phoneticPr fontId="3" type="noConversion"/>
  </si>
  <si>
    <r>
      <rPr>
        <b/>
        <sz val="16"/>
        <color indexed="8"/>
        <rFont val="微软雅黑"/>
        <family val="2"/>
        <charset val="134"/>
      </rPr>
      <t>视觉分辨率</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</si>
  <si>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</si>
  <si>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</si>
  <si>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</si>
  <si>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</si>
  <si>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</si>
  <si>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</si>
  <si>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</si>
  <si>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</si>
  <si>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</si>
  <si>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</si>
  <si>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</si>
  <si>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</si>
  <si>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</si>
  <si>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</si>
  <si>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</si>
  <si>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</si>
  <si>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</si>
  <si>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</si>
  <si>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</si>
  <si>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</si>
  <si>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</si>
  <si>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</si>
  <si>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</si>
  <si>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</si>
  <si>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</si>
  <si>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</si>
  <si>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</si>
  <si>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</si>
  <si>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</si>
  <si>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</si>
  <si>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</si>
  <si>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</si>
  <si>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</si>
  <si>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</si>
  <si>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</si>
  <si>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</si>
  <si>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</si>
  <si>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</si>
  <si>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</si>
  <si>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</si>
  <si>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</si>
  <si>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</si>
  <si>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</si>
  <si>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</si>
  <si>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</si>
  <si>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</si>
  <si>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</si>
  <si>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</si>
  <si>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</si>
  <si>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</si>
  <si>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</si>
  <si>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</si>
  <si>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</si>
  <si>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</si>
  <si>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</si>
  <si>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</si>
  <si>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</si>
  <si>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</si>
  <si>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</si>
  <si>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</si>
  <si>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</si>
  <si>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</si>
  <si>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</si>
  <si>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</si>
  <si>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</si>
  <si>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</si>
  <si>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</si>
  <si>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</si>
  <si>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</si>
  <si>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</si>
  <si>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</si>
  <si>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</si>
  <si>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</si>
  <si>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</si>
  <si>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</si>
  <si>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</si>
  <si>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</si>
  <si>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</si>
  <si>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</si>
  <si>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</si>
  <si>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</si>
  <si>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</si>
  <si>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</si>
  <si>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</si>
  <si>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</si>
  <si>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</si>
  <si>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</si>
  <si>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</si>
  <si>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</si>
  <si>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</si>
  <si>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</si>
  <si>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</si>
  <si>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</si>
  <si>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</si>
  <si>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</si>
  <si>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</si>
  <si>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</si>
  <si>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</si>
  <si>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</si>
  <si>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</si>
  <si>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</si>
  <si>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</si>
  <si>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</si>
  <si>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</si>
  <si>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</si>
  <si>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</si>
  <si>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</si>
  <si>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</si>
  <si>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</si>
  <si>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</si>
  <si>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</si>
  <si>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</si>
  <si>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</si>
  <si>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</si>
  <si>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</si>
  <si>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</si>
  <si>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</si>
  <si>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</si>
  <si>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</si>
  <si>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</si>
  <si>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</si>
  <si>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</si>
  <si>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</si>
  <si>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</si>
  <si>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</si>
  <si>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</si>
  <si>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</si>
  <si>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</si>
  <si>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</si>
  <si>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</si>
  <si>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</si>
  <si>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</si>
  <si>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</si>
  <si>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</si>
  <si>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</si>
  <si>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</si>
  <si>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</si>
  <si>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</si>
  <si>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</si>
  <si>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</si>
  <si>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</si>
  <si>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</si>
  <si>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</si>
  <si>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</si>
  <si>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</si>
  <si>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</si>
  <si>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</si>
  <si>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白平衡</t>
    <phoneticPr fontId="3" type="noConversion"/>
  </si>
  <si>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</si>
  <si>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</si>
  <si>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</si>
  <si>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</si>
  <si>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</si>
  <si>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</si>
  <si>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</si>
  <si>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</si>
  <si>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</si>
  <si>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</si>
  <si>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</si>
  <si>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</si>
  <si>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</si>
  <si>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</si>
  <si>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</si>
  <si>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</si>
  <si>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</si>
  <si>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V1.4</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</si>
  <si>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</si>
  <si>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</si>
  <si>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</si>
  <si>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</si>
  <si>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</si>
  <si>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</si>
  <si>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</si>
  <si>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</si>
  <si>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</si>
  <si>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</si>
  <si>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</si>
  <si>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</si>
  <si>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</si>
  <si>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</si>
  <si>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</si>
  <si>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</si>
  <si>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</si>
  <si>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</si>
  <si>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</si>
  <si>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</si>
  <si>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</si>
  <si>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</si>
  <si>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</si>
  <si>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</si>
  <si>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</si>
  <si>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</si>
  <si>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</si>
  <si>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</si>
  <si>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</si>
  <si>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</si>
  <si>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</si>
  <si>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V1.5</t>
    <phoneticPr fontId="3" type="noConversion"/>
  </si>
  <si>
    <t>V1.3</t>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</si>
  <si>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</si>
  <si>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</si>
  <si>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</si>
  <si>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</si>
  <si>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</si>
  <si>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</si>
  <si>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t>警示作用</t>
    <phoneticPr fontId="3" type="noConversion"/>
  </si>
  <si>
    <t>黄底红字</t>
    <phoneticPr fontId="3" type="noConversion"/>
  </si>
  <si>
    <t>红底黑字</t>
    <phoneticPr fontId="3" type="noConversion"/>
  </si>
  <si>
    <t>禁止作用</t>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</si>
  <si>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</si>
  <si>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</si>
  <si>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说明：</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</si>
  <si>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</si>
  <si>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</si>
  <si>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</si>
  <si>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</si>
  <si>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</si>
  <si>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</si>
  <si>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</si>
  <si>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</si>
  <si>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</si>
  <si>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</si>
  <si>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</si>
  <si>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</si>
  <si>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</si>
  <si>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</si>
  <si>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</si>
  <si>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</si>
  <si>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</si>
  <si>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</si>
  <si>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</si>
  <si>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</si>
  <si>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t>工信部标准：</t>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</si>
  <si>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</si>
  <si>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</si>
  <si>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</si>
  <si>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</si>
  <si>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</si>
  <si>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</si>
  <si>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V1.6</t>
    <phoneticPr fontId="3" type="noConversion"/>
  </si>
  <si>
    <t>1.更新饱和度标准范围</t>
    <phoneticPr fontId="5" type="noConversion"/>
  </si>
  <si>
    <t>V1.7</t>
    <phoneticPr fontId="3" type="noConversion"/>
  </si>
  <si>
    <t>像面色彩均匀度</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</si>
  <si>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</si>
  <si>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</si>
  <si>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</si>
  <si>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</si>
  <si>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</si>
  <si>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</si>
  <si>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</si>
  <si>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</si>
  <si>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</si>
  <si>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</si>
  <si>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</si>
  <si>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</si>
  <si>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</si>
  <si>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</si>
  <si>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</si>
  <si>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</si>
  <si>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</si>
  <si>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</si>
  <si>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</si>
  <si>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</si>
  <si>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</si>
  <si>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</si>
  <si>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</si>
  <si>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</si>
  <si>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</si>
  <si>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</si>
  <si>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</si>
  <si>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</si>
  <si>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</si>
  <si>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</si>
  <si>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</si>
  <si>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</si>
  <si>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</si>
  <si>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</si>
  <si>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t>光学有效像素总数</t>
    <phoneticPr fontId="3"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</si>
  <si>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</si>
  <si>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</si>
  <si>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</si>
  <si>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</si>
  <si>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</si>
  <si>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</si>
  <si>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</si>
  <si>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</si>
  <si>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</si>
  <si>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</si>
  <si>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</si>
  <si>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</si>
  <si>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</si>
  <si>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</si>
  <si>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</si>
  <si>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</si>
  <si>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</si>
  <si>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</si>
  <si>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</si>
  <si>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</si>
  <si>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</si>
  <si>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不能存在缺陷（在像素区域内，有两个或两个以上相邻坏点，被认作为缺陷）</t>
    <phoneticPr fontId="3" type="noConversion"/>
  </si>
  <si>
    <t>坏点</t>
    <phoneticPr fontId="3" type="noConversion"/>
  </si>
  <si>
    <t>前置</t>
    <phoneticPr fontId="3" type="noConversion"/>
  </si>
  <si>
    <t>后置</t>
    <phoneticPr fontId="3" type="noConversion"/>
  </si>
  <si>
    <t>缺陷</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</si>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</sst>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0.00\)"/>
    <numFmt numFmtId="178" formatCode="0.000_);\(0.000\)"/>
    <numFmt numFmtId="179" formatCode="0.000;[Red]0.000"/>
    <numFmt numFmtId="180" formatCode="0.0%"/>
    <numFmt numFmtId="181" formatCode="0_ "/>
  </numFmts>
  <fonts count="69"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22">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xf>
    <xf numFmtId="14" fontId="10" fillId="4" borderId="4" xfId="9" applyNumberFormat="1" applyFont="1" applyFill="1" applyBorder="1" applyAlignment="1">
      <alignment horizontal="center" vertical="center"/>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14" fontId="6" fillId="4" borderId="4" xfId="3" applyNumberFormat="1" applyFill="1" applyBorder="1">
      <alignment vertical="center"/>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6" fillId="4" borderId="4" xfId="3" applyFill="1" applyBorder="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8" fillId="2" borderId="0" xfId="1" applyFont="1" applyFill="1" applyBorder="1" applyAlignment="1" applyProtection="1">
      <alignment horizontal="left" vertical="center"/>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21" fillId="4" borderId="5" xfId="0" applyFont="1" applyFill="1" applyBorder="1" applyAlignment="1" applyProtection="1">
      <alignment horizontal="center" vertical="center"/>
    </xf>
    <xf numFmtId="0" fontId="21" fillId="4" borderId="13"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5" borderId="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68"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protection locked="0"/>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246">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topLeftCell="A4" zoomScale="85" zoomScaleNormal="85" workbookViewId="0">
      <selection activeCell="M2" sqref="M2:V48"/>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29" t="s">
        <v>323</v>
      </c>
      <c r="N2" s="230"/>
      <c r="O2" s="230"/>
      <c r="P2" s="230"/>
      <c r="Q2" s="230"/>
      <c r="R2" s="230"/>
      <c r="S2" s="230"/>
      <c r="T2" s="230"/>
      <c r="U2" s="230"/>
      <c r="V2" s="230"/>
    </row>
    <row r="3" spans="2:22" ht="22.5" x14ac:dyDescent="0.15">
      <c r="B3" s="81"/>
      <c r="C3" s="231" t="s">
        <v>149</v>
      </c>
      <c r="D3" s="231"/>
      <c r="E3" s="231"/>
      <c r="F3" s="231"/>
      <c r="G3" s="231"/>
      <c r="H3" s="231"/>
      <c r="I3" s="231"/>
      <c r="J3" s="231"/>
      <c r="K3" s="83"/>
      <c r="M3" s="230"/>
      <c r="N3" s="230"/>
      <c r="O3" s="230"/>
      <c r="P3" s="230"/>
      <c r="Q3" s="230"/>
      <c r="R3" s="230"/>
      <c r="S3" s="230"/>
      <c r="T3" s="230"/>
      <c r="U3" s="230"/>
      <c r="V3" s="230"/>
    </row>
    <row r="4" spans="2:22" x14ac:dyDescent="0.15">
      <c r="B4" s="81"/>
      <c r="C4" s="82"/>
      <c r="D4" s="82"/>
      <c r="E4" s="82"/>
      <c r="F4" s="82"/>
      <c r="G4" s="82"/>
      <c r="H4" s="82"/>
      <c r="I4" s="82"/>
      <c r="J4" s="82"/>
      <c r="K4" s="83"/>
      <c r="M4" s="230"/>
      <c r="N4" s="230"/>
      <c r="O4" s="230"/>
      <c r="P4" s="230"/>
      <c r="Q4" s="230"/>
      <c r="R4" s="230"/>
      <c r="S4" s="230"/>
      <c r="T4" s="230"/>
      <c r="U4" s="230"/>
      <c r="V4" s="230"/>
    </row>
    <row r="5" spans="2:22" ht="18" x14ac:dyDescent="0.15">
      <c r="B5" s="81"/>
      <c r="C5" s="89" t="s">
        <v>150</v>
      </c>
      <c r="D5" s="108"/>
      <c r="E5" s="108"/>
      <c r="F5" s="108"/>
      <c r="G5" s="108"/>
      <c r="H5" s="116" t="s">
        <v>151</v>
      </c>
      <c r="I5" s="108" t="s">
        <v>152</v>
      </c>
      <c r="J5" s="108" t="s">
        <v>153</v>
      </c>
      <c r="K5" s="83"/>
      <c r="M5" s="230"/>
      <c r="N5" s="230"/>
      <c r="O5" s="230"/>
      <c r="P5" s="230"/>
      <c r="Q5" s="230"/>
      <c r="R5" s="230"/>
      <c r="S5" s="230"/>
      <c r="T5" s="230"/>
      <c r="U5" s="230"/>
      <c r="V5" s="230"/>
    </row>
    <row r="6" spans="2:22" ht="18" x14ac:dyDescent="0.15">
      <c r="B6" s="81"/>
      <c r="C6" s="108"/>
      <c r="D6" s="108"/>
      <c r="E6" s="108"/>
      <c r="F6" s="108"/>
      <c r="G6" s="108"/>
      <c r="H6" s="108"/>
      <c r="I6" s="108"/>
      <c r="J6" s="108"/>
      <c r="K6" s="83"/>
      <c r="M6" s="230"/>
      <c r="N6" s="230"/>
      <c r="O6" s="230"/>
      <c r="P6" s="230"/>
      <c r="Q6" s="230"/>
      <c r="R6" s="230"/>
      <c r="S6" s="230"/>
      <c r="T6" s="230"/>
      <c r="U6" s="230"/>
      <c r="V6" s="230"/>
    </row>
    <row r="7" spans="2:22" x14ac:dyDescent="0.15">
      <c r="B7" s="81"/>
      <c r="C7" s="222" t="s">
        <v>154</v>
      </c>
      <c r="D7" s="222"/>
      <c r="E7" s="222"/>
      <c r="F7" s="222"/>
      <c r="G7" s="222"/>
      <c r="H7" s="222"/>
      <c r="I7" s="117">
        <f>像素及分辨率!E9</f>
        <v>0</v>
      </c>
      <c r="J7" s="99">
        <f>像素及分辨率!F9</f>
        <v>0</v>
      </c>
      <c r="K7" s="83"/>
      <c r="M7" s="230"/>
      <c r="N7" s="230"/>
      <c r="O7" s="230"/>
      <c r="P7" s="230"/>
      <c r="Q7" s="230"/>
      <c r="R7" s="230"/>
      <c r="S7" s="230"/>
      <c r="T7" s="230"/>
      <c r="U7" s="230"/>
      <c r="V7" s="230"/>
    </row>
    <row r="8" spans="2:22" ht="18" x14ac:dyDescent="0.15">
      <c r="B8" s="81"/>
      <c r="C8" s="89"/>
      <c r="D8" s="89"/>
      <c r="E8" s="89"/>
      <c r="F8" s="89"/>
      <c r="G8" s="89"/>
      <c r="H8" s="89"/>
      <c r="I8" s="100"/>
      <c r="J8" s="100"/>
      <c r="K8" s="83"/>
      <c r="M8" s="230"/>
      <c r="N8" s="230"/>
      <c r="O8" s="230"/>
      <c r="P8" s="230"/>
      <c r="Q8" s="230"/>
      <c r="R8" s="230"/>
      <c r="S8" s="230"/>
      <c r="T8" s="230"/>
      <c r="U8" s="230"/>
      <c r="V8" s="230"/>
    </row>
    <row r="9" spans="2:22" x14ac:dyDescent="0.15">
      <c r="B9" s="81"/>
      <c r="C9" s="222" t="s">
        <v>156</v>
      </c>
      <c r="D9" s="222"/>
      <c r="E9" s="222"/>
      <c r="F9" s="222"/>
      <c r="G9" s="222"/>
      <c r="H9" s="222"/>
      <c r="I9" s="118">
        <f>像素及分辨率!E34</f>
        <v>0</v>
      </c>
      <c r="J9" s="118">
        <f>像素及分辨率!F34</f>
        <v>0</v>
      </c>
      <c r="K9" s="83"/>
      <c r="M9" s="230"/>
      <c r="N9" s="230"/>
      <c r="O9" s="230"/>
      <c r="P9" s="230"/>
      <c r="Q9" s="230"/>
      <c r="R9" s="230"/>
      <c r="S9" s="230"/>
      <c r="T9" s="230"/>
      <c r="U9" s="230"/>
      <c r="V9" s="230"/>
    </row>
    <row r="10" spans="2:22" ht="18" x14ac:dyDescent="0.15">
      <c r="B10" s="81"/>
      <c r="C10" s="89"/>
      <c r="D10" s="89"/>
      <c r="E10" s="89"/>
      <c r="F10" s="89"/>
      <c r="G10" s="89"/>
      <c r="H10" s="89"/>
      <c r="I10" s="100"/>
      <c r="J10" s="100"/>
      <c r="K10" s="83"/>
      <c r="M10" s="230"/>
      <c r="N10" s="230"/>
      <c r="O10" s="230"/>
      <c r="P10" s="230"/>
      <c r="Q10" s="230"/>
      <c r="R10" s="230"/>
      <c r="S10" s="230"/>
      <c r="T10" s="230"/>
      <c r="U10" s="230"/>
      <c r="V10" s="230"/>
    </row>
    <row r="11" spans="2:22" x14ac:dyDescent="0.15">
      <c r="B11" s="81"/>
      <c r="C11" s="222" t="s">
        <v>157</v>
      </c>
      <c r="D11" s="222"/>
      <c r="E11" s="222"/>
      <c r="F11" s="222"/>
      <c r="G11" s="222"/>
      <c r="H11" s="222"/>
      <c r="I11" s="99">
        <f>像素及分辨率!H47</f>
        <v>0</v>
      </c>
      <c r="J11" s="99">
        <f>像素及分辨率!H54</f>
        <v>0</v>
      </c>
      <c r="K11" s="83"/>
      <c r="M11" s="230"/>
      <c r="N11" s="230"/>
      <c r="O11" s="230"/>
      <c r="P11" s="230"/>
      <c r="Q11" s="230"/>
      <c r="R11" s="230"/>
      <c r="S11" s="230"/>
      <c r="T11" s="230"/>
      <c r="U11" s="230"/>
      <c r="V11" s="230"/>
    </row>
    <row r="12" spans="2:22" ht="18" x14ac:dyDescent="0.15">
      <c r="B12" s="81"/>
      <c r="C12" s="89"/>
      <c r="D12" s="89"/>
      <c r="E12" s="89"/>
      <c r="F12" s="89"/>
      <c r="G12" s="89"/>
      <c r="H12" s="89"/>
      <c r="I12" s="100"/>
      <c r="J12" s="100"/>
      <c r="K12" s="83"/>
      <c r="M12" s="230"/>
      <c r="N12" s="230"/>
      <c r="O12" s="230"/>
      <c r="P12" s="230"/>
      <c r="Q12" s="230"/>
      <c r="R12" s="230"/>
      <c r="S12" s="230"/>
      <c r="T12" s="230"/>
      <c r="U12" s="230"/>
      <c r="V12" s="230"/>
    </row>
    <row r="13" spans="2:22" x14ac:dyDescent="0.15">
      <c r="B13" s="81"/>
      <c r="C13" s="222" t="s">
        <v>158</v>
      </c>
      <c r="D13" s="222"/>
      <c r="E13" s="222"/>
      <c r="F13" s="222"/>
      <c r="G13" s="222"/>
      <c r="H13" s="222"/>
      <c r="I13" s="99">
        <f>白平衡!F12</f>
        <v>0</v>
      </c>
      <c r="J13" s="99">
        <f>白平衡!J12</f>
        <v>0</v>
      </c>
      <c r="K13" s="83"/>
      <c r="M13" s="230"/>
      <c r="N13" s="230"/>
      <c r="O13" s="230"/>
      <c r="P13" s="230"/>
      <c r="Q13" s="230"/>
      <c r="R13" s="230"/>
      <c r="S13" s="230"/>
      <c r="T13" s="230"/>
      <c r="U13" s="230"/>
      <c r="V13" s="230"/>
    </row>
    <row r="14" spans="2:22" x14ac:dyDescent="0.15">
      <c r="B14" s="81"/>
      <c r="C14" s="190"/>
      <c r="D14" s="190"/>
      <c r="E14" s="190"/>
      <c r="F14" s="190"/>
      <c r="G14" s="190"/>
      <c r="H14" s="190"/>
      <c r="I14" s="99">
        <f>白平衡!F37</f>
        <v>0</v>
      </c>
      <c r="J14" s="99">
        <f>白平衡!J37</f>
        <v>0</v>
      </c>
      <c r="K14" s="83"/>
      <c r="M14" s="230"/>
      <c r="N14" s="230"/>
      <c r="O14" s="230"/>
      <c r="P14" s="230"/>
      <c r="Q14" s="230"/>
      <c r="R14" s="230"/>
      <c r="S14" s="230"/>
      <c r="T14" s="230"/>
      <c r="U14" s="230"/>
      <c r="V14" s="230"/>
    </row>
    <row r="15" spans="2:22" ht="18" x14ac:dyDescent="0.15">
      <c r="B15" s="81"/>
      <c r="C15" s="89"/>
      <c r="D15" s="89"/>
      <c r="E15" s="89"/>
      <c r="F15" s="89"/>
      <c r="G15" s="89"/>
      <c r="H15" s="89"/>
      <c r="I15" s="100"/>
      <c r="J15" s="100"/>
      <c r="K15" s="83"/>
      <c r="M15" s="230"/>
      <c r="N15" s="230"/>
      <c r="O15" s="230"/>
      <c r="P15" s="230"/>
      <c r="Q15" s="230"/>
      <c r="R15" s="230"/>
      <c r="S15" s="230"/>
      <c r="T15" s="230"/>
      <c r="U15" s="230"/>
      <c r="V15" s="230"/>
    </row>
    <row r="16" spans="2:22" x14ac:dyDescent="0.15">
      <c r="B16" s="81"/>
      <c r="C16" s="222" t="s">
        <v>159</v>
      </c>
      <c r="D16" s="222"/>
      <c r="E16" s="222"/>
      <c r="F16" s="222"/>
      <c r="G16" s="222"/>
      <c r="H16" s="222"/>
      <c r="I16" s="99">
        <f>动态范围!D9</f>
        <v>0</v>
      </c>
      <c r="J16" s="99">
        <f>动态范围!F9</f>
        <v>0</v>
      </c>
      <c r="K16" s="83"/>
      <c r="M16" s="230"/>
      <c r="N16" s="230"/>
      <c r="O16" s="230"/>
      <c r="P16" s="230"/>
      <c r="Q16" s="230"/>
      <c r="R16" s="230"/>
      <c r="S16" s="230"/>
      <c r="T16" s="230"/>
      <c r="U16" s="230"/>
      <c r="V16" s="230"/>
    </row>
    <row r="17" spans="2:22" ht="18" x14ac:dyDescent="0.15">
      <c r="B17" s="81"/>
      <c r="C17" s="89"/>
      <c r="D17" s="89"/>
      <c r="E17" s="89"/>
      <c r="F17" s="89"/>
      <c r="G17" s="89"/>
      <c r="H17" s="89"/>
      <c r="I17" s="100"/>
      <c r="J17" s="100"/>
      <c r="K17" s="83"/>
      <c r="M17" s="230"/>
      <c r="N17" s="230"/>
      <c r="O17" s="230"/>
      <c r="P17" s="230"/>
      <c r="Q17" s="230"/>
      <c r="R17" s="230"/>
      <c r="S17" s="230"/>
      <c r="T17" s="230"/>
      <c r="U17" s="230"/>
      <c r="V17" s="230"/>
    </row>
    <row r="18" spans="2:22" x14ac:dyDescent="0.15">
      <c r="B18" s="81"/>
      <c r="C18" s="222" t="s">
        <v>161</v>
      </c>
      <c r="D18" s="222"/>
      <c r="E18" s="222"/>
      <c r="F18" s="222"/>
      <c r="G18" s="222"/>
      <c r="H18" s="222"/>
      <c r="I18" s="99">
        <f>色彩还原误差与饱和度!E15</f>
        <v>0</v>
      </c>
      <c r="J18" s="99">
        <f>色彩还原误差与饱和度!G15</f>
        <v>0</v>
      </c>
      <c r="K18" s="83"/>
      <c r="M18" s="230"/>
      <c r="N18" s="230"/>
      <c r="O18" s="230"/>
      <c r="P18" s="230"/>
      <c r="Q18" s="230"/>
      <c r="R18" s="230"/>
      <c r="S18" s="230"/>
      <c r="T18" s="230"/>
      <c r="U18" s="230"/>
      <c r="V18" s="230"/>
    </row>
    <row r="19" spans="2:22" x14ac:dyDescent="0.15">
      <c r="B19" s="81"/>
      <c r="C19" s="101"/>
      <c r="D19" s="101"/>
      <c r="E19" s="101"/>
      <c r="F19" s="101"/>
      <c r="G19" s="101"/>
      <c r="H19" s="101"/>
      <c r="I19" s="99"/>
      <c r="J19" s="99"/>
      <c r="K19" s="83"/>
      <c r="M19" s="230"/>
      <c r="N19" s="230"/>
      <c r="O19" s="230"/>
      <c r="P19" s="230"/>
      <c r="Q19" s="230"/>
      <c r="R19" s="230"/>
      <c r="S19" s="230"/>
      <c r="T19" s="230"/>
      <c r="U19" s="230"/>
      <c r="V19" s="230"/>
    </row>
    <row r="20" spans="2:22" x14ac:dyDescent="0.15">
      <c r="B20" s="81"/>
      <c r="C20" s="222" t="s">
        <v>162</v>
      </c>
      <c r="D20" s="222"/>
      <c r="E20" s="222"/>
      <c r="F20" s="222"/>
      <c r="G20" s="222"/>
      <c r="H20" s="222"/>
      <c r="I20" s="99">
        <f>色彩还原误差与饱和度!F51</f>
        <v>0</v>
      </c>
      <c r="J20" s="99">
        <f>色彩还原误差与饱和度!H51</f>
        <v>0</v>
      </c>
      <c r="K20" s="83"/>
      <c r="M20" s="230"/>
      <c r="N20" s="230"/>
      <c r="O20" s="230"/>
      <c r="P20" s="230"/>
      <c r="Q20" s="230"/>
      <c r="R20" s="230"/>
      <c r="S20" s="230"/>
      <c r="T20" s="230"/>
      <c r="U20" s="230"/>
      <c r="V20" s="230"/>
    </row>
    <row r="21" spans="2:22" ht="18" x14ac:dyDescent="0.15">
      <c r="B21" s="81"/>
      <c r="C21" s="89"/>
      <c r="D21" s="89"/>
      <c r="E21" s="89"/>
      <c r="F21" s="89"/>
      <c r="G21" s="89"/>
      <c r="H21" s="89"/>
      <c r="I21" s="100"/>
      <c r="J21" s="100"/>
      <c r="K21" s="83"/>
      <c r="M21" s="230"/>
      <c r="N21" s="230"/>
      <c r="O21" s="230"/>
      <c r="P21" s="230"/>
      <c r="Q21" s="230"/>
      <c r="R21" s="230"/>
      <c r="S21" s="230"/>
      <c r="T21" s="230"/>
      <c r="U21" s="230"/>
      <c r="V21" s="230"/>
    </row>
    <row r="22" spans="2:22" x14ac:dyDescent="0.15">
      <c r="B22" s="81"/>
      <c r="C22" s="222" t="s">
        <v>160</v>
      </c>
      <c r="D22" s="222"/>
      <c r="E22" s="222"/>
      <c r="F22" s="222"/>
      <c r="G22" s="222"/>
      <c r="H22" s="222"/>
      <c r="I22" s="99">
        <f>像面亮度均匀度!D12</f>
        <v>0</v>
      </c>
      <c r="J22" s="99">
        <f>像面亮度均匀度!I12</f>
        <v>0</v>
      </c>
      <c r="K22" s="83"/>
      <c r="M22" s="230"/>
      <c r="N22" s="230"/>
      <c r="O22" s="230"/>
      <c r="P22" s="230"/>
      <c r="Q22" s="230"/>
      <c r="R22" s="230"/>
      <c r="S22" s="230"/>
      <c r="T22" s="230"/>
      <c r="U22" s="230"/>
      <c r="V22" s="230"/>
    </row>
    <row r="23" spans="2:22" x14ac:dyDescent="0.15">
      <c r="B23" s="81"/>
      <c r="C23" s="101"/>
      <c r="D23" s="101"/>
      <c r="E23" s="101"/>
      <c r="F23" s="101"/>
      <c r="G23" s="101"/>
      <c r="H23" s="101"/>
      <c r="I23" s="99"/>
      <c r="J23" s="99"/>
      <c r="K23" s="83"/>
      <c r="M23" s="230"/>
      <c r="N23" s="230"/>
      <c r="O23" s="230"/>
      <c r="P23" s="230"/>
      <c r="Q23" s="230"/>
      <c r="R23" s="230"/>
      <c r="S23" s="230"/>
      <c r="T23" s="230"/>
      <c r="U23" s="230"/>
      <c r="V23" s="230"/>
    </row>
    <row r="24" spans="2:22" x14ac:dyDescent="0.15">
      <c r="B24" s="81"/>
      <c r="C24" s="222" t="s">
        <v>163</v>
      </c>
      <c r="D24" s="222"/>
      <c r="E24" s="222"/>
      <c r="F24" s="222"/>
      <c r="G24" s="222"/>
      <c r="H24" s="222"/>
      <c r="I24" s="99" t="e">
        <f>像面色彩均匀度!F20</f>
        <v>#DIV/0!</v>
      </c>
      <c r="J24" s="99" t="e">
        <f>像面色彩均匀度!J20</f>
        <v>#DIV/0!</v>
      </c>
      <c r="K24" s="83"/>
      <c r="M24" s="230"/>
      <c r="N24" s="230"/>
      <c r="O24" s="230"/>
      <c r="P24" s="230"/>
      <c r="Q24" s="230"/>
      <c r="R24" s="230"/>
      <c r="S24" s="230"/>
      <c r="T24" s="230"/>
      <c r="U24" s="230"/>
      <c r="V24" s="230"/>
    </row>
    <row r="25" spans="2:22" x14ac:dyDescent="0.15">
      <c r="B25" s="81"/>
      <c r="C25" s="101"/>
      <c r="D25" s="101"/>
      <c r="E25" s="101"/>
      <c r="F25" s="101"/>
      <c r="G25" s="101"/>
      <c r="H25" s="101"/>
      <c r="I25" s="99"/>
      <c r="J25" s="99"/>
      <c r="K25" s="83"/>
      <c r="M25" s="230"/>
      <c r="N25" s="230"/>
      <c r="O25" s="230"/>
      <c r="P25" s="230"/>
      <c r="Q25" s="230"/>
      <c r="R25" s="230"/>
      <c r="S25" s="230"/>
      <c r="T25" s="230"/>
      <c r="U25" s="230"/>
      <c r="V25" s="230"/>
    </row>
    <row r="26" spans="2:22" x14ac:dyDescent="0.15">
      <c r="B26" s="81"/>
      <c r="C26" s="222" t="s">
        <v>164</v>
      </c>
      <c r="D26" s="222"/>
      <c r="E26" s="222"/>
      <c r="F26" s="222"/>
      <c r="G26" s="222"/>
      <c r="H26" s="222"/>
      <c r="I26" s="99">
        <f>几何失真、帧频率与工频干扰!F9</f>
        <v>0</v>
      </c>
      <c r="J26" s="99">
        <f>几何失真、帧频率与工频干扰!H9</f>
        <v>0</v>
      </c>
      <c r="K26" s="83"/>
      <c r="M26" s="230"/>
      <c r="N26" s="230"/>
      <c r="O26" s="230"/>
      <c r="P26" s="230"/>
      <c r="Q26" s="230"/>
      <c r="R26" s="230"/>
      <c r="S26" s="230"/>
      <c r="T26" s="230"/>
      <c r="U26" s="230"/>
      <c r="V26" s="230"/>
    </row>
    <row r="27" spans="2:22" x14ac:dyDescent="0.15">
      <c r="B27" s="81"/>
      <c r="C27" s="222"/>
      <c r="D27" s="222"/>
      <c r="E27" s="222"/>
      <c r="F27" s="222"/>
      <c r="G27" s="222"/>
      <c r="H27" s="222"/>
      <c r="I27" s="99"/>
      <c r="J27" s="99"/>
      <c r="K27" s="83"/>
      <c r="M27" s="230"/>
      <c r="N27" s="230"/>
      <c r="O27" s="230"/>
      <c r="P27" s="230"/>
      <c r="Q27" s="230"/>
      <c r="R27" s="230"/>
      <c r="S27" s="230"/>
      <c r="T27" s="230"/>
      <c r="U27" s="230"/>
      <c r="V27" s="230"/>
    </row>
    <row r="28" spans="2:22" x14ac:dyDescent="0.15">
      <c r="B28" s="81"/>
      <c r="C28" s="222" t="s">
        <v>165</v>
      </c>
      <c r="D28" s="222"/>
      <c r="E28" s="222"/>
      <c r="F28" s="222"/>
      <c r="G28" s="222"/>
      <c r="H28" s="222"/>
      <c r="I28" s="99">
        <f>几何失真、帧频率与工频干扰!F30</f>
        <v>0</v>
      </c>
      <c r="J28" s="99">
        <f>几何失真、帧频率与工频干扰!H30</f>
        <v>0</v>
      </c>
      <c r="K28" s="83"/>
      <c r="M28" s="230"/>
      <c r="N28" s="230"/>
      <c r="O28" s="230"/>
      <c r="P28" s="230"/>
      <c r="Q28" s="230"/>
      <c r="R28" s="230"/>
      <c r="S28" s="230"/>
      <c r="T28" s="230"/>
      <c r="U28" s="230"/>
      <c r="V28" s="230"/>
    </row>
    <row r="29" spans="2:22" x14ac:dyDescent="0.15">
      <c r="B29" s="81"/>
      <c r="C29" s="222"/>
      <c r="D29" s="222"/>
      <c r="E29" s="222"/>
      <c r="F29" s="222"/>
      <c r="G29" s="222"/>
      <c r="H29" s="222"/>
      <c r="I29" s="99"/>
      <c r="J29" s="99"/>
      <c r="K29" s="83"/>
      <c r="M29" s="230"/>
      <c r="N29" s="230"/>
      <c r="O29" s="230"/>
      <c r="P29" s="230"/>
      <c r="Q29" s="230"/>
      <c r="R29" s="230"/>
      <c r="S29" s="230"/>
      <c r="T29" s="230"/>
      <c r="U29" s="230"/>
      <c r="V29" s="230"/>
    </row>
    <row r="30" spans="2:22" x14ac:dyDescent="0.15">
      <c r="B30" s="81"/>
      <c r="C30" s="222" t="s">
        <v>166</v>
      </c>
      <c r="D30" s="222"/>
      <c r="E30" s="222"/>
      <c r="F30" s="222"/>
      <c r="G30" s="222"/>
      <c r="H30" s="222"/>
      <c r="I30" s="99">
        <f>几何失真、帧频率与工频干扰!D48</f>
        <v>0</v>
      </c>
      <c r="J30" s="99">
        <f>几何失真、帧频率与工频干扰!G48</f>
        <v>0</v>
      </c>
      <c r="K30" s="83"/>
      <c r="M30" s="230"/>
      <c r="N30" s="230"/>
      <c r="O30" s="230"/>
      <c r="P30" s="230"/>
      <c r="Q30" s="230"/>
      <c r="R30" s="230"/>
      <c r="S30" s="230"/>
      <c r="T30" s="230"/>
      <c r="U30" s="230"/>
      <c r="V30" s="230"/>
    </row>
    <row r="31" spans="2:22" x14ac:dyDescent="0.15">
      <c r="B31" s="81"/>
      <c r="C31" s="222"/>
      <c r="D31" s="222"/>
      <c r="E31" s="222"/>
      <c r="F31" s="222"/>
      <c r="G31" s="222"/>
      <c r="H31" s="222"/>
      <c r="I31" s="99"/>
      <c r="J31" s="99"/>
      <c r="K31" s="83"/>
      <c r="M31" s="230"/>
      <c r="N31" s="230"/>
      <c r="O31" s="230"/>
      <c r="P31" s="230"/>
      <c r="Q31" s="230"/>
      <c r="R31" s="230"/>
      <c r="S31" s="230"/>
      <c r="T31" s="230"/>
      <c r="U31" s="230"/>
      <c r="V31" s="230"/>
    </row>
    <row r="32" spans="2:22" x14ac:dyDescent="0.15">
      <c r="B32" s="81"/>
      <c r="C32" s="222" t="s">
        <v>167</v>
      </c>
      <c r="D32" s="222"/>
      <c r="E32" s="222"/>
      <c r="F32" s="222"/>
      <c r="G32" s="222"/>
      <c r="H32" s="222"/>
      <c r="I32" s="99">
        <f>纹理细节与视觉噪声!D14</f>
        <v>0</v>
      </c>
      <c r="J32" s="99">
        <f>纹理细节与视觉噪声!F14</f>
        <v>0</v>
      </c>
      <c r="K32" s="83"/>
      <c r="M32" s="230"/>
      <c r="N32" s="230"/>
      <c r="O32" s="230"/>
      <c r="P32" s="230"/>
      <c r="Q32" s="230"/>
      <c r="R32" s="230"/>
      <c r="S32" s="230"/>
      <c r="T32" s="230"/>
      <c r="U32" s="230"/>
      <c r="V32" s="230"/>
    </row>
    <row r="33" spans="2:22" x14ac:dyDescent="0.15">
      <c r="B33" s="81"/>
      <c r="C33" s="222"/>
      <c r="D33" s="222"/>
      <c r="E33" s="222"/>
      <c r="F33" s="222"/>
      <c r="G33" s="222"/>
      <c r="H33" s="222"/>
      <c r="I33" s="99"/>
      <c r="J33" s="99"/>
      <c r="K33" s="83"/>
      <c r="M33" s="230"/>
      <c r="N33" s="230"/>
      <c r="O33" s="230"/>
      <c r="P33" s="230"/>
      <c r="Q33" s="230"/>
      <c r="R33" s="230"/>
      <c r="S33" s="230"/>
      <c r="T33" s="230"/>
      <c r="U33" s="230"/>
      <c r="V33" s="230"/>
    </row>
    <row r="34" spans="2:22" x14ac:dyDescent="0.15">
      <c r="B34" s="81"/>
      <c r="C34" s="222" t="s">
        <v>285</v>
      </c>
      <c r="D34" s="222"/>
      <c r="E34" s="222"/>
      <c r="F34" s="222"/>
      <c r="G34" s="222"/>
      <c r="H34" s="222"/>
      <c r="I34" s="99">
        <f>纹理细节与视觉噪声!D27</f>
        <v>0</v>
      </c>
      <c r="J34" s="99">
        <f>纹理细节与视觉噪声!F27</f>
        <v>0</v>
      </c>
      <c r="K34" s="83"/>
      <c r="M34" s="230"/>
      <c r="N34" s="230"/>
      <c r="O34" s="230"/>
      <c r="P34" s="230"/>
      <c r="Q34" s="230"/>
      <c r="R34" s="230"/>
      <c r="S34" s="230"/>
      <c r="T34" s="230"/>
      <c r="U34" s="230"/>
      <c r="V34" s="230"/>
    </row>
    <row r="35" spans="2:22" x14ac:dyDescent="0.15">
      <c r="B35" s="81"/>
      <c r="C35" s="190"/>
      <c r="D35" s="190"/>
      <c r="E35" s="190"/>
      <c r="F35" s="190"/>
      <c r="G35" s="190"/>
      <c r="H35" s="190"/>
      <c r="I35" s="99"/>
      <c r="J35" s="99"/>
      <c r="K35" s="83"/>
      <c r="M35" s="230"/>
      <c r="N35" s="230"/>
      <c r="O35" s="230"/>
      <c r="P35" s="230"/>
      <c r="Q35" s="230"/>
      <c r="R35" s="230"/>
      <c r="S35" s="230"/>
      <c r="T35" s="230"/>
      <c r="U35" s="230"/>
      <c r="V35" s="230"/>
    </row>
    <row r="36" spans="2:22" x14ac:dyDescent="0.15">
      <c r="B36" s="81"/>
      <c r="C36" s="222" t="s">
        <v>286</v>
      </c>
      <c r="D36" s="222"/>
      <c r="E36" s="222"/>
      <c r="F36" s="222"/>
      <c r="G36" s="222"/>
      <c r="H36" s="222"/>
      <c r="I36" s="99">
        <f>坏点及视场角!D13</f>
        <v>0</v>
      </c>
      <c r="J36" s="99">
        <f>坏点及视场角!E13</f>
        <v>0</v>
      </c>
      <c r="K36" s="83"/>
      <c r="M36" s="230"/>
      <c r="N36" s="230"/>
      <c r="O36" s="230"/>
      <c r="P36" s="230"/>
      <c r="Q36" s="230"/>
      <c r="R36" s="230"/>
      <c r="S36" s="230"/>
      <c r="T36" s="230"/>
      <c r="U36" s="230"/>
      <c r="V36" s="230"/>
    </row>
    <row r="37" spans="2:22" x14ac:dyDescent="0.15">
      <c r="B37" s="81"/>
      <c r="C37" s="190"/>
      <c r="D37" s="190"/>
      <c r="E37" s="190"/>
      <c r="F37" s="190"/>
      <c r="G37" s="190"/>
      <c r="H37" s="190"/>
      <c r="I37" s="99"/>
      <c r="J37" s="99"/>
      <c r="K37" s="83"/>
      <c r="M37" s="230"/>
      <c r="N37" s="230"/>
      <c r="O37" s="230"/>
      <c r="P37" s="230"/>
      <c r="Q37" s="230"/>
      <c r="R37" s="230"/>
      <c r="S37" s="230"/>
      <c r="T37" s="230"/>
      <c r="U37" s="230"/>
      <c r="V37" s="230"/>
    </row>
    <row r="38" spans="2:22" x14ac:dyDescent="0.15">
      <c r="B38" s="81"/>
      <c r="C38" s="222" t="s">
        <v>287</v>
      </c>
      <c r="D38" s="222"/>
      <c r="E38" s="222"/>
      <c r="F38" s="222"/>
      <c r="G38" s="222"/>
      <c r="H38" s="222"/>
      <c r="I38" s="99">
        <f>坏点及视场角!D24</f>
        <v>0</v>
      </c>
      <c r="J38" s="99">
        <f>坏点及视场角!E24</f>
        <v>0</v>
      </c>
      <c r="K38" s="83"/>
      <c r="M38" s="230"/>
      <c r="N38" s="230"/>
      <c r="O38" s="230"/>
      <c r="P38" s="230"/>
      <c r="Q38" s="230"/>
      <c r="R38" s="230"/>
      <c r="S38" s="230"/>
      <c r="T38" s="230"/>
      <c r="U38" s="230"/>
      <c r="V38" s="230"/>
    </row>
    <row r="39" spans="2:22" x14ac:dyDescent="0.15">
      <c r="B39" s="81"/>
      <c r="C39" s="190"/>
      <c r="D39" s="190"/>
      <c r="E39" s="190"/>
      <c r="F39" s="190"/>
      <c r="G39" s="190"/>
      <c r="H39" s="190"/>
      <c r="I39" s="99"/>
      <c r="J39" s="99"/>
      <c r="K39" s="83"/>
      <c r="M39" s="230"/>
      <c r="N39" s="230"/>
      <c r="O39" s="230"/>
      <c r="P39" s="230"/>
      <c r="Q39" s="230"/>
      <c r="R39" s="230"/>
      <c r="S39" s="230"/>
      <c r="T39" s="230"/>
      <c r="U39" s="230"/>
      <c r="V39" s="230"/>
    </row>
    <row r="40" spans="2:22" x14ac:dyDescent="0.15">
      <c r="B40" s="81"/>
      <c r="C40" s="222" t="s">
        <v>288</v>
      </c>
      <c r="D40" s="222"/>
      <c r="E40" s="222"/>
      <c r="F40" s="222"/>
      <c r="G40" s="222"/>
      <c r="H40" s="222"/>
      <c r="I40" s="85"/>
      <c r="J40" s="85"/>
      <c r="K40" s="83"/>
      <c r="M40" s="230"/>
      <c r="N40" s="230"/>
      <c r="O40" s="230"/>
      <c r="P40" s="230"/>
      <c r="Q40" s="230"/>
      <c r="R40" s="230"/>
      <c r="S40" s="230"/>
      <c r="T40" s="230"/>
      <c r="U40" s="230"/>
      <c r="V40" s="230"/>
    </row>
    <row r="41" spans="2:22" x14ac:dyDescent="0.15">
      <c r="B41" s="81"/>
      <c r="C41" s="84"/>
      <c r="D41" s="84"/>
      <c r="E41" s="84"/>
      <c r="F41" s="84"/>
      <c r="G41" s="84"/>
      <c r="H41" s="84"/>
      <c r="I41" s="84"/>
      <c r="J41" s="84"/>
      <c r="K41" s="83"/>
      <c r="M41" s="230"/>
      <c r="N41" s="230"/>
      <c r="O41" s="230"/>
      <c r="P41" s="230"/>
      <c r="Q41" s="230"/>
      <c r="R41" s="230"/>
      <c r="S41" s="230"/>
      <c r="T41" s="230"/>
      <c r="U41" s="230"/>
      <c r="V41" s="230"/>
    </row>
    <row r="42" spans="2:22" ht="17.25" customHeight="1" x14ac:dyDescent="0.15">
      <c r="B42" s="81"/>
      <c r="C42" s="220" t="s">
        <v>185</v>
      </c>
      <c r="D42" s="223"/>
      <c r="E42" s="224"/>
      <c r="F42" s="225"/>
      <c r="G42" s="220" t="s">
        <v>186</v>
      </c>
      <c r="H42" s="223"/>
      <c r="I42" s="224"/>
      <c r="J42" s="225"/>
      <c r="K42" s="83"/>
      <c r="M42" s="230"/>
      <c r="N42" s="230"/>
      <c r="O42" s="230"/>
      <c r="P42" s="230"/>
      <c r="Q42" s="230"/>
      <c r="R42" s="230"/>
      <c r="S42" s="230"/>
      <c r="T42" s="230"/>
      <c r="U42" s="230"/>
      <c r="V42" s="230"/>
    </row>
    <row r="43" spans="2:22" ht="16.5" customHeight="1" x14ac:dyDescent="0.15">
      <c r="B43" s="81"/>
      <c r="C43" s="221"/>
      <c r="D43" s="226"/>
      <c r="E43" s="227"/>
      <c r="F43" s="228"/>
      <c r="G43" s="221"/>
      <c r="H43" s="226"/>
      <c r="I43" s="227"/>
      <c r="J43" s="228"/>
      <c r="K43" s="83"/>
      <c r="M43" s="230"/>
      <c r="N43" s="230"/>
      <c r="O43" s="230"/>
      <c r="P43" s="230"/>
      <c r="Q43" s="230"/>
      <c r="R43" s="230"/>
      <c r="S43" s="230"/>
      <c r="T43" s="230"/>
      <c r="U43" s="230"/>
      <c r="V43" s="230"/>
    </row>
    <row r="44" spans="2:22" x14ac:dyDescent="0.15">
      <c r="B44" s="81"/>
      <c r="C44" s="220" t="s">
        <v>187</v>
      </c>
      <c r="D44" s="223"/>
      <c r="E44" s="224"/>
      <c r="F44" s="225"/>
      <c r="G44" s="220" t="s">
        <v>188</v>
      </c>
      <c r="H44" s="223"/>
      <c r="I44" s="224"/>
      <c r="J44" s="225"/>
      <c r="K44" s="83"/>
      <c r="M44" s="230"/>
      <c r="N44" s="230"/>
      <c r="O44" s="230"/>
      <c r="P44" s="230"/>
      <c r="Q44" s="230"/>
      <c r="R44" s="230"/>
      <c r="S44" s="230"/>
      <c r="T44" s="230"/>
      <c r="U44" s="230"/>
      <c r="V44" s="230"/>
    </row>
    <row r="45" spans="2:22" x14ac:dyDescent="0.15">
      <c r="B45" s="81"/>
      <c r="C45" s="221"/>
      <c r="D45" s="226"/>
      <c r="E45" s="227"/>
      <c r="F45" s="228"/>
      <c r="G45" s="221"/>
      <c r="H45" s="226"/>
      <c r="I45" s="227"/>
      <c r="J45" s="228"/>
      <c r="K45" s="83"/>
      <c r="M45" s="230"/>
      <c r="N45" s="230"/>
      <c r="O45" s="230"/>
      <c r="P45" s="230"/>
      <c r="Q45" s="230"/>
      <c r="R45" s="230"/>
      <c r="S45" s="230"/>
      <c r="T45" s="230"/>
      <c r="U45" s="230"/>
      <c r="V45" s="230"/>
    </row>
    <row r="46" spans="2:22" x14ac:dyDescent="0.15">
      <c r="B46" s="81"/>
      <c r="C46" s="220" t="s">
        <v>189</v>
      </c>
      <c r="D46" s="223"/>
      <c r="E46" s="224"/>
      <c r="F46" s="225"/>
      <c r="G46" s="220" t="s">
        <v>190</v>
      </c>
      <c r="H46" s="223"/>
      <c r="I46" s="224"/>
      <c r="J46" s="225"/>
      <c r="K46" s="83"/>
      <c r="M46" s="230"/>
      <c r="N46" s="230"/>
      <c r="O46" s="230"/>
      <c r="P46" s="230"/>
      <c r="Q46" s="230"/>
      <c r="R46" s="230"/>
      <c r="S46" s="230"/>
      <c r="T46" s="230"/>
      <c r="U46" s="230"/>
      <c r="V46" s="230"/>
    </row>
    <row r="47" spans="2:22" x14ac:dyDescent="0.15">
      <c r="B47" s="81"/>
      <c r="C47" s="221"/>
      <c r="D47" s="226"/>
      <c r="E47" s="227"/>
      <c r="F47" s="228"/>
      <c r="G47" s="221"/>
      <c r="H47" s="226"/>
      <c r="I47" s="227"/>
      <c r="J47" s="228"/>
      <c r="K47" s="83"/>
      <c r="M47" s="230"/>
      <c r="N47" s="230"/>
      <c r="O47" s="230"/>
      <c r="P47" s="230"/>
      <c r="Q47" s="230"/>
      <c r="R47" s="230"/>
      <c r="S47" s="230"/>
      <c r="T47" s="230"/>
      <c r="U47" s="230"/>
      <c r="V47" s="230"/>
    </row>
    <row r="48" spans="2:22" ht="8.25" customHeight="1" thickBot="1" x14ac:dyDescent="0.2">
      <c r="B48" s="86"/>
      <c r="C48" s="87"/>
      <c r="D48" s="87"/>
      <c r="E48" s="87"/>
      <c r="F48" s="87"/>
      <c r="G48" s="87"/>
      <c r="H48" s="87"/>
      <c r="I48" s="87"/>
      <c r="J48" s="87"/>
      <c r="K48" s="88"/>
      <c r="M48" s="230"/>
      <c r="N48" s="230"/>
      <c r="O48" s="230"/>
      <c r="P48" s="230"/>
      <c r="Q48" s="230"/>
      <c r="R48" s="230"/>
      <c r="S48" s="230"/>
      <c r="T48" s="230"/>
      <c r="U48" s="230"/>
      <c r="V48" s="230"/>
    </row>
    <row r="49" spans="3:6" x14ac:dyDescent="0.15">
      <c r="C49" s="80" t="s">
        <v>237</v>
      </c>
    </row>
    <row r="50" spans="3:6" x14ac:dyDescent="0.15">
      <c r="C50" s="163" t="s">
        <v>232</v>
      </c>
      <c r="D50" s="161" t="s">
        <v>231</v>
      </c>
      <c r="E50" s="160" t="s">
        <v>235</v>
      </c>
      <c r="F50" s="160"/>
    </row>
    <row r="51" spans="3:6" x14ac:dyDescent="0.15">
      <c r="C51" s="164" t="s">
        <v>233</v>
      </c>
      <c r="D51" s="162" t="s">
        <v>234</v>
      </c>
      <c r="E51" s="80" t="s">
        <v>236</v>
      </c>
    </row>
  </sheetData>
  <mergeCells count="35">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 ref="H46:J47"/>
    <mergeCell ref="D44:F45"/>
    <mergeCell ref="D46:F47"/>
    <mergeCell ref="G44:G45"/>
    <mergeCell ref="G46:G47"/>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s>
  <phoneticPr fontId="3" type="noConversion"/>
  <conditionalFormatting sqref="I7:J7 I9:J9 I11:J11 I13:J14 I16:J16 I18:J20 I22:J30 J22:J39 I34:J40 I31:I40">
    <cfRule type="cellIs" dxfId="245" priority="5" stopIfTrue="1" operator="equal">
      <formula>"FAIL"</formula>
    </cfRule>
    <cfRule type="cellIs" dxfId="244" priority="6" stopIfTrue="1" operator="equal">
      <formula>"PASS"</formula>
    </cfRule>
  </conditionalFormatting>
  <conditionalFormatting sqref="H46:J47">
    <cfRule type="cellIs" dxfId="243" priority="1" operator="equal">
      <formula>"FAIL"</formula>
    </cfRule>
    <cfRule type="cellIs" dxfId="242"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8"/>
  <sheetViews>
    <sheetView tabSelected="1" workbookViewId="0">
      <selection activeCell="D43" sqref="D43"/>
    </sheetView>
  </sheetViews>
  <sheetFormatPr defaultRowHeight="13.5" x14ac:dyDescent="0.15"/>
  <cols>
    <col min="1" max="1" width="3" style="175" customWidth="1"/>
    <col min="2" max="2" width="2.5" style="175" customWidth="1"/>
    <col min="3" max="3" width="23.875" style="175" customWidth="1"/>
    <col min="4" max="4" width="22.5" style="175" customWidth="1"/>
    <col min="5" max="5" width="20.25" style="175" customWidth="1"/>
    <col min="6" max="6" width="2.25" style="175" customWidth="1"/>
    <col min="7" max="16384" width="9" style="175"/>
  </cols>
  <sheetData>
    <row r="2" spans="2:6" ht="9" customHeight="1" x14ac:dyDescent="0.15">
      <c r="B2" s="4"/>
      <c r="C2" s="5"/>
      <c r="D2" s="5"/>
      <c r="E2" s="5"/>
      <c r="F2" s="6"/>
    </row>
    <row r="3" spans="2:6" ht="22.5" x14ac:dyDescent="0.15">
      <c r="B3" s="396" t="s">
        <v>284</v>
      </c>
      <c r="C3" s="248"/>
      <c r="D3" s="248"/>
      <c r="E3" s="248"/>
      <c r="F3" s="397"/>
    </row>
    <row r="4" spans="2:6" ht="7.5" customHeight="1" x14ac:dyDescent="0.15">
      <c r="B4" s="7"/>
      <c r="C4" s="9"/>
      <c r="D4" s="9"/>
      <c r="E4" s="9"/>
      <c r="F4" s="8"/>
    </row>
    <row r="5" spans="2:6" ht="17.25" x14ac:dyDescent="0.15">
      <c r="B5" s="7"/>
      <c r="C5" s="246" t="s">
        <v>270</v>
      </c>
      <c r="D5" s="246"/>
      <c r="E5" s="210"/>
      <c r="F5" s="8"/>
    </row>
    <row r="6" spans="2:6" ht="23.25" customHeight="1" x14ac:dyDescent="0.15">
      <c r="B6" s="7"/>
      <c r="C6" s="125" t="s">
        <v>272</v>
      </c>
      <c r="D6" s="125" t="s">
        <v>271</v>
      </c>
      <c r="E6" s="186"/>
      <c r="F6" s="8"/>
    </row>
    <row r="7" spans="2:6" ht="15.75" x14ac:dyDescent="0.15">
      <c r="B7" s="7"/>
      <c r="C7" s="176" t="s">
        <v>273</v>
      </c>
      <c r="D7" s="167" t="s">
        <v>333</v>
      </c>
      <c r="E7" s="126"/>
      <c r="F7" s="8"/>
    </row>
    <row r="8" spans="2:6" ht="15.75" x14ac:dyDescent="0.15">
      <c r="B8" s="7"/>
      <c r="C8" s="176" t="s">
        <v>274</v>
      </c>
      <c r="D8" s="167" t="s">
        <v>334</v>
      </c>
      <c r="E8" s="126"/>
      <c r="F8" s="8"/>
    </row>
    <row r="9" spans="2:6" ht="19.5" customHeight="1" x14ac:dyDescent="0.15">
      <c r="B9" s="7"/>
      <c r="C9" s="168"/>
      <c r="D9" s="168"/>
      <c r="E9" s="213"/>
      <c r="F9" s="8"/>
    </row>
    <row r="10" spans="2:6" ht="19.5" customHeight="1" x14ac:dyDescent="0.15">
      <c r="B10" s="7"/>
      <c r="C10" s="175" t="s">
        <v>325</v>
      </c>
      <c r="F10" s="8"/>
    </row>
    <row r="11" spans="2:6" ht="19.5" customHeight="1" x14ac:dyDescent="0.15">
      <c r="B11" s="7"/>
      <c r="F11" s="8"/>
    </row>
    <row r="12" spans="2:6" ht="15.75" x14ac:dyDescent="0.15">
      <c r="B12" s="7"/>
      <c r="C12" s="10"/>
      <c r="D12" s="177" t="s">
        <v>276</v>
      </c>
      <c r="E12" s="177" t="s">
        <v>322</v>
      </c>
      <c r="F12" s="8"/>
    </row>
    <row r="13" spans="2:6" ht="15.75" x14ac:dyDescent="0.15">
      <c r="B13" s="7"/>
      <c r="C13" s="10" t="s">
        <v>0</v>
      </c>
      <c r="D13" s="191"/>
      <c r="E13" s="211"/>
      <c r="F13" s="8"/>
    </row>
    <row r="14" spans="2:6" ht="15.75" x14ac:dyDescent="0.15">
      <c r="B14" s="7"/>
      <c r="C14" s="125"/>
      <c r="D14" s="125" t="s">
        <v>327</v>
      </c>
      <c r="E14" s="125" t="s">
        <v>328</v>
      </c>
      <c r="F14" s="8"/>
    </row>
    <row r="15" spans="2:6" ht="17.25" x14ac:dyDescent="0.15">
      <c r="B15" s="7"/>
      <c r="C15" s="125" t="s">
        <v>326</v>
      </c>
      <c r="D15" s="209"/>
      <c r="E15" s="214"/>
      <c r="F15" s="8"/>
    </row>
    <row r="16" spans="2:6" ht="17.25" x14ac:dyDescent="0.15">
      <c r="B16" s="7"/>
      <c r="C16" s="125" t="s">
        <v>329</v>
      </c>
      <c r="D16" s="209"/>
      <c r="E16" s="214"/>
      <c r="F16" s="8"/>
    </row>
    <row r="17" spans="2:6" ht="17.25" customHeight="1" x14ac:dyDescent="0.15">
      <c r="B17" s="15"/>
      <c r="C17" s="16"/>
      <c r="D17" s="16"/>
      <c r="E17" s="16"/>
      <c r="F17" s="17"/>
    </row>
    <row r="18" spans="2:6" x14ac:dyDescent="0.15">
      <c r="B18" s="174"/>
      <c r="C18" s="174"/>
      <c r="D18" s="174"/>
      <c r="E18" s="174"/>
    </row>
    <row r="19" spans="2:6" ht="7.5" customHeight="1" x14ac:dyDescent="0.15">
      <c r="B19" s="178"/>
      <c r="C19" s="179"/>
      <c r="D19" s="179"/>
      <c r="E19" s="179"/>
      <c r="F19" s="180"/>
    </row>
    <row r="20" spans="2:6" ht="22.5" x14ac:dyDescent="0.15">
      <c r="B20" s="398" t="s">
        <v>317</v>
      </c>
      <c r="C20" s="399"/>
      <c r="D20" s="399"/>
      <c r="E20" s="399"/>
      <c r="F20" s="400"/>
    </row>
    <row r="21" spans="2:6" x14ac:dyDescent="0.15">
      <c r="B21" s="181"/>
      <c r="C21" s="174"/>
      <c r="D21" s="174"/>
      <c r="E21" s="174"/>
      <c r="F21" s="182"/>
    </row>
    <row r="22" spans="2:6" ht="18" customHeight="1" x14ac:dyDescent="0.15">
      <c r="B22" s="187"/>
      <c r="C22" s="239" t="s">
        <v>318</v>
      </c>
      <c r="D22" s="291"/>
      <c r="E22" s="291"/>
      <c r="F22" s="188"/>
    </row>
    <row r="23" spans="2:6" ht="13.5" customHeight="1" x14ac:dyDescent="0.15">
      <c r="B23" s="181"/>
      <c r="C23" s="10"/>
      <c r="D23" s="177" t="s">
        <v>321</v>
      </c>
      <c r="E23" s="177" t="s">
        <v>322</v>
      </c>
      <c r="F23" s="182"/>
    </row>
    <row r="24" spans="2:6" ht="13.5" customHeight="1" x14ac:dyDescent="0.15">
      <c r="B24" s="181"/>
      <c r="C24" s="10" t="s">
        <v>320</v>
      </c>
      <c r="D24" s="211"/>
      <c r="E24" s="211"/>
      <c r="F24" s="182"/>
    </row>
    <row r="25" spans="2:6" ht="17.25" x14ac:dyDescent="0.15">
      <c r="B25" s="181"/>
      <c r="C25" s="215"/>
      <c r="D25" s="125" t="s">
        <v>327</v>
      </c>
      <c r="E25" s="125" t="s">
        <v>328</v>
      </c>
      <c r="F25" s="182"/>
    </row>
    <row r="26" spans="2:6" ht="17.25" x14ac:dyDescent="0.15">
      <c r="B26" s="181"/>
      <c r="C26" s="217" t="s">
        <v>319</v>
      </c>
      <c r="D26" s="216"/>
      <c r="E26" s="216"/>
      <c r="F26" s="182"/>
    </row>
    <row r="27" spans="2:6" ht="17.25" x14ac:dyDescent="0.15">
      <c r="B27" s="181"/>
      <c r="C27" s="215" t="s">
        <v>330</v>
      </c>
      <c r="D27" s="218" t="e">
        <f>ABS(DEGREES(2*(ATAN(67/(2*D26)))))</f>
        <v>#DIV/0!</v>
      </c>
      <c r="E27" s="218" t="e">
        <f>ABS(DEGREES(2*(ATAN(134/(2*E26)))))</f>
        <v>#DIV/0!</v>
      </c>
      <c r="F27" s="182"/>
    </row>
    <row r="28" spans="2:6" x14ac:dyDescent="0.15">
      <c r="B28" s="183"/>
      <c r="C28" s="184"/>
      <c r="D28" s="184"/>
      <c r="E28" s="184"/>
      <c r="F28" s="185"/>
    </row>
  </sheetData>
  <mergeCells count="4">
    <mergeCell ref="C22:E22"/>
    <mergeCell ref="C5:D5"/>
    <mergeCell ref="B3:F3"/>
    <mergeCell ref="B20:F20"/>
  </mergeCells>
  <phoneticPr fontId="3" type="noConversion"/>
  <conditionalFormatting sqref="D13:E13">
    <cfRule type="cellIs" dxfId="6" priority="21" stopIfTrue="1" operator="equal">
      <formula>"FAIL"</formula>
    </cfRule>
    <cfRule type="cellIs" dxfId="5" priority="22" stopIfTrue="1" operator="equal">
      <formula>"PASS"</formula>
    </cfRule>
  </conditionalFormatting>
  <conditionalFormatting sqref="D24:E24">
    <cfRule type="cellIs" dxfId="4" priority="9" stopIfTrue="1" operator="equal">
      <formula>"FAIL"</formula>
    </cfRule>
    <cfRule type="cellIs" dxfId="3" priority="10" stopIfTrue="1" operator="equal">
      <formula>"PASS"</formula>
    </cfRule>
  </conditionalFormatting>
  <conditionalFormatting sqref="D15 E15">
    <cfRule type="cellIs" dxfId="2" priority="7" operator="between">
      <formula>0.001</formula>
      <formula>10</formula>
    </cfRule>
  </conditionalFormatting>
  <conditionalFormatting sqref="D16:E16">
    <cfRule type="cellIs" dxfId="1" priority="2" operator="greaterThan">
      <formula>0</formula>
    </cfRule>
  </conditionalFormatting>
  <conditionalFormatting sqref="D27:E27">
    <cfRule type="cellIs" dxfId="0" priority="1" operator="between">
      <formula>0.000000000000001</formula>
      <formula>60</formula>
    </cfRule>
  </conditionalFormatting>
  <dataValidations count="1">
    <dataValidation type="list" allowBlank="1" showInputMessage="1" showErrorMessage="1" sqref="D13:E13 D24:E24">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topLeftCell="A10" zoomScale="90" zoomScaleNormal="90" workbookViewId="0">
      <selection activeCell="D12" sqref="D12:G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07" t="s">
        <v>168</v>
      </c>
      <c r="C2" s="408"/>
      <c r="D2" s="408"/>
      <c r="E2" s="408"/>
      <c r="F2" s="408"/>
      <c r="G2" s="409"/>
      <c r="H2" s="410"/>
    </row>
    <row r="3" spans="2:8" ht="15.75" customHeight="1" x14ac:dyDescent="0.15">
      <c r="B3" s="411"/>
      <c r="C3" s="412"/>
      <c r="D3" s="412"/>
      <c r="E3" s="412"/>
      <c r="F3" s="412"/>
      <c r="G3" s="413"/>
      <c r="H3" s="414"/>
    </row>
    <row r="4" spans="2:8" s="91" customFormat="1" ht="20.100000000000001" customHeight="1" x14ac:dyDescent="0.15">
      <c r="B4" s="92" t="s">
        <v>169</v>
      </c>
      <c r="C4" s="92" t="s">
        <v>170</v>
      </c>
      <c r="D4" s="415" t="s">
        <v>171</v>
      </c>
      <c r="E4" s="416"/>
      <c r="F4" s="416"/>
      <c r="G4" s="417"/>
      <c r="H4" s="92" t="s">
        <v>172</v>
      </c>
    </row>
    <row r="5" spans="2:8" s="91" customFormat="1" ht="20.100000000000001" customHeight="1" x14ac:dyDescent="0.15">
      <c r="B5" s="96" t="s">
        <v>177</v>
      </c>
      <c r="C5" s="97">
        <v>41871</v>
      </c>
      <c r="D5" s="418" t="s">
        <v>180</v>
      </c>
      <c r="E5" s="419"/>
      <c r="F5" s="419"/>
      <c r="G5" s="420"/>
      <c r="H5" s="95" t="s">
        <v>174</v>
      </c>
    </row>
    <row r="6" spans="2:8" s="91" customFormat="1" ht="147.75" customHeight="1" x14ac:dyDescent="0.15">
      <c r="B6" s="96" t="s">
        <v>178</v>
      </c>
      <c r="C6" s="97">
        <v>42294</v>
      </c>
      <c r="D6" s="421" t="s">
        <v>181</v>
      </c>
      <c r="E6" s="402"/>
      <c r="F6" s="402"/>
      <c r="G6" s="403"/>
      <c r="H6" s="95" t="s">
        <v>175</v>
      </c>
    </row>
    <row r="7" spans="2:8" s="91" customFormat="1" ht="160.5" customHeight="1" x14ac:dyDescent="0.15">
      <c r="B7" s="96" t="s">
        <v>179</v>
      </c>
      <c r="C7" s="97">
        <v>42423</v>
      </c>
      <c r="D7" s="421" t="s">
        <v>182</v>
      </c>
      <c r="E7" s="402"/>
      <c r="F7" s="402"/>
      <c r="G7" s="403"/>
      <c r="H7" s="95" t="s">
        <v>175</v>
      </c>
    </row>
    <row r="8" spans="2:8" s="91" customFormat="1" ht="54.75" customHeight="1" x14ac:dyDescent="0.15">
      <c r="B8" s="96" t="s">
        <v>224</v>
      </c>
      <c r="C8" s="97">
        <v>42705</v>
      </c>
      <c r="D8" s="421" t="s">
        <v>222</v>
      </c>
      <c r="E8" s="402"/>
      <c r="F8" s="402"/>
      <c r="G8" s="403"/>
      <c r="H8" s="95" t="s">
        <v>176</v>
      </c>
    </row>
    <row r="9" spans="2:8" s="91" customFormat="1" ht="20.100000000000001" customHeight="1" x14ac:dyDescent="0.15">
      <c r="B9" s="93" t="s">
        <v>191</v>
      </c>
      <c r="C9" s="94">
        <v>42762</v>
      </c>
      <c r="D9" s="404" t="s">
        <v>192</v>
      </c>
      <c r="E9" s="405"/>
      <c r="F9" s="405"/>
      <c r="G9" s="406"/>
      <c r="H9" s="95" t="s">
        <v>193</v>
      </c>
    </row>
    <row r="10" spans="2:8" ht="179.25" customHeight="1" x14ac:dyDescent="0.15">
      <c r="B10" s="93" t="s">
        <v>223</v>
      </c>
      <c r="C10" s="150">
        <v>43941</v>
      </c>
      <c r="D10" s="401" t="s">
        <v>227</v>
      </c>
      <c r="E10" s="402"/>
      <c r="F10" s="402"/>
      <c r="G10" s="403"/>
      <c r="H10" s="154" t="s">
        <v>225</v>
      </c>
    </row>
    <row r="11" spans="2:8" ht="84" customHeight="1" x14ac:dyDescent="0.15">
      <c r="B11" s="173" t="s">
        <v>265</v>
      </c>
      <c r="C11" s="150">
        <v>44017</v>
      </c>
      <c r="D11" s="401" t="s">
        <v>266</v>
      </c>
      <c r="E11" s="402"/>
      <c r="F11" s="402"/>
      <c r="G11" s="403"/>
      <c r="H11" s="154" t="s">
        <v>225</v>
      </c>
    </row>
    <row r="12" spans="2:8" ht="248.25" customHeight="1" x14ac:dyDescent="0.15">
      <c r="B12" s="173" t="s">
        <v>267</v>
      </c>
      <c r="C12" s="150">
        <v>44034</v>
      </c>
      <c r="D12" s="401" t="s">
        <v>324</v>
      </c>
      <c r="E12" s="402"/>
      <c r="F12" s="402"/>
      <c r="G12" s="403"/>
      <c r="H12" s="154" t="s">
        <v>225</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topLeftCell="A36" zoomScale="85" zoomScaleNormal="85" workbookViewId="0">
      <selection activeCell="H47" sqref="H47:H62"/>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47"/>
      <c r="C2" s="247"/>
      <c r="D2" s="247"/>
      <c r="E2" s="247"/>
      <c r="F2" s="247"/>
      <c r="G2" s="247"/>
      <c r="H2" s="247"/>
      <c r="I2" s="2" t="s">
        <v>18</v>
      </c>
    </row>
    <row r="3" spans="2:9" ht="8.25" customHeight="1" x14ac:dyDescent="0.15">
      <c r="B3" s="4"/>
      <c r="C3" s="5"/>
      <c r="D3" s="5"/>
      <c r="E3" s="5"/>
      <c r="F3" s="5"/>
      <c r="G3" s="5"/>
      <c r="H3" s="6"/>
    </row>
    <row r="4" spans="2:9" ht="22.5" x14ac:dyDescent="0.15">
      <c r="B4" s="7"/>
      <c r="C4" s="248" t="s">
        <v>303</v>
      </c>
      <c r="D4" s="249"/>
      <c r="E4" s="249"/>
      <c r="F4" s="249"/>
      <c r="G4" s="196"/>
      <c r="H4" s="8"/>
    </row>
    <row r="5" spans="2:9" x14ac:dyDescent="0.15">
      <c r="B5" s="7"/>
      <c r="C5" s="9"/>
      <c r="D5" s="9"/>
      <c r="E5" s="9"/>
      <c r="F5" s="9"/>
      <c r="G5" s="9"/>
      <c r="H5" s="8"/>
    </row>
    <row r="6" spans="2:9" ht="17.25" x14ac:dyDescent="0.15">
      <c r="B6" s="7"/>
      <c r="C6" s="246" t="s">
        <v>269</v>
      </c>
      <c r="D6" s="246"/>
      <c r="E6" s="246"/>
      <c r="F6" s="246"/>
      <c r="G6" s="194"/>
      <c r="H6" s="8"/>
    </row>
    <row r="7" spans="2:9" x14ac:dyDescent="0.15">
      <c r="B7" s="7"/>
      <c r="C7" s="194"/>
      <c r="D7" s="194"/>
      <c r="E7" s="194"/>
      <c r="F7" s="194"/>
      <c r="G7" s="194"/>
      <c r="H7" s="8"/>
    </row>
    <row r="8" spans="2:9" ht="18" x14ac:dyDescent="0.15">
      <c r="B8" s="7"/>
      <c r="C8" s="10"/>
      <c r="D8" s="52"/>
      <c r="E8" s="200" t="s">
        <v>184</v>
      </c>
      <c r="F8" s="200" t="s">
        <v>183</v>
      </c>
      <c r="G8" s="200"/>
      <c r="H8" s="8"/>
    </row>
    <row r="9" spans="2:9" x14ac:dyDescent="0.15">
      <c r="B9" s="7"/>
      <c r="C9" s="10" t="s">
        <v>0</v>
      </c>
      <c r="D9" s="9"/>
      <c r="E9" s="191"/>
      <c r="F9" s="191"/>
      <c r="G9" s="191"/>
      <c r="H9" s="8"/>
    </row>
    <row r="10" spans="2:9" ht="17.25" x14ac:dyDescent="0.15">
      <c r="B10" s="7"/>
      <c r="C10" s="250" t="s">
        <v>19</v>
      </c>
      <c r="D10" s="250" t="s">
        <v>20</v>
      </c>
      <c r="E10" s="250"/>
      <c r="F10" s="250" t="s">
        <v>23</v>
      </c>
      <c r="G10" s="126"/>
      <c r="H10" s="8"/>
    </row>
    <row r="11" spans="2:9" ht="17.25" x14ac:dyDescent="0.15">
      <c r="B11" s="7"/>
      <c r="C11" s="250"/>
      <c r="D11" s="197" t="s">
        <v>21</v>
      </c>
      <c r="E11" s="197" t="s">
        <v>22</v>
      </c>
      <c r="F11" s="250"/>
      <c r="G11" s="126"/>
      <c r="H11" s="8"/>
    </row>
    <row r="12" spans="2:9" ht="17.25" x14ac:dyDescent="0.15">
      <c r="B12" s="7"/>
      <c r="C12" s="11" t="s">
        <v>24</v>
      </c>
      <c r="D12" s="98"/>
      <c r="E12" s="98"/>
      <c r="F12" s="12">
        <f>(D12*E12)/1000000</f>
        <v>0</v>
      </c>
      <c r="G12" s="128"/>
      <c r="H12" s="8"/>
    </row>
    <row r="13" spans="2:9" ht="17.25" x14ac:dyDescent="0.15">
      <c r="B13" s="7"/>
      <c r="C13" s="219" t="s">
        <v>332</v>
      </c>
      <c r="D13" s="212"/>
      <c r="E13" s="212"/>
      <c r="F13" s="14">
        <f>(D13*E13)/1000000</f>
        <v>0</v>
      </c>
      <c r="G13" s="128"/>
      <c r="H13" s="8"/>
    </row>
    <row r="14" spans="2:9" ht="17.25" x14ac:dyDescent="0.15">
      <c r="B14" s="7"/>
      <c r="C14" s="219" t="s">
        <v>331</v>
      </c>
      <c r="D14" s="98"/>
      <c r="E14" s="98"/>
      <c r="F14" s="14">
        <f>(D14*E14)/1000000</f>
        <v>0</v>
      </c>
      <c r="G14" s="129"/>
      <c r="H14" s="8"/>
    </row>
    <row r="15" spans="2:9" ht="8.25" customHeight="1" x14ac:dyDescent="0.15">
      <c r="B15" s="15"/>
      <c r="C15" s="16"/>
      <c r="D15" s="16"/>
      <c r="E15" s="16"/>
      <c r="F15" s="16"/>
      <c r="G15" s="16"/>
      <c r="H15" s="17"/>
    </row>
    <row r="16" spans="2:9"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49" t="s">
        <v>25</v>
      </c>
      <c r="D18" s="249"/>
      <c r="E18" s="249"/>
      <c r="F18" s="249"/>
      <c r="G18" s="196"/>
      <c r="H18" s="8"/>
    </row>
    <row r="19" spans="2:8" x14ac:dyDescent="0.15">
      <c r="B19" s="7"/>
      <c r="C19" s="9"/>
      <c r="D19" s="9"/>
      <c r="E19" s="9"/>
      <c r="F19" s="9"/>
      <c r="G19" s="9"/>
      <c r="H19" s="8"/>
    </row>
    <row r="20" spans="2:8" x14ac:dyDescent="0.15">
      <c r="B20" s="7"/>
      <c r="C20" s="238" t="s">
        <v>26</v>
      </c>
      <c r="D20" s="239"/>
      <c r="E20" s="239"/>
      <c r="F20" s="239"/>
      <c r="G20" s="192"/>
      <c r="H20" s="8"/>
    </row>
    <row r="21" spans="2:8" ht="17.25" x14ac:dyDescent="0.15">
      <c r="B21" s="7"/>
      <c r="C21" s="240" t="s">
        <v>27</v>
      </c>
      <c r="D21" s="240"/>
      <c r="E21" s="198" t="s">
        <v>306</v>
      </c>
      <c r="F21" s="198" t="s">
        <v>28</v>
      </c>
      <c r="G21" s="133"/>
      <c r="H21" s="8"/>
    </row>
    <row r="22" spans="2:8" x14ac:dyDescent="0.15">
      <c r="B22" s="7"/>
      <c r="C22" s="245" t="s">
        <v>299</v>
      </c>
      <c r="D22" s="245"/>
      <c r="E22" s="193">
        <v>850</v>
      </c>
      <c r="F22" s="193">
        <v>700</v>
      </c>
      <c r="G22" s="52"/>
      <c r="H22" s="8"/>
    </row>
    <row r="23" spans="2:8" x14ac:dyDescent="0.15">
      <c r="B23" s="7"/>
      <c r="C23" s="245" t="s">
        <v>29</v>
      </c>
      <c r="D23" s="245"/>
      <c r="E23" s="193">
        <v>1100</v>
      </c>
      <c r="F23" s="193">
        <v>950</v>
      </c>
      <c r="G23" s="52"/>
      <c r="H23" s="8"/>
    </row>
    <row r="24" spans="2:8" x14ac:dyDescent="0.15">
      <c r="B24" s="7"/>
      <c r="C24" s="245" t="s">
        <v>30</v>
      </c>
      <c r="D24" s="245"/>
      <c r="E24" s="193">
        <v>1400</v>
      </c>
      <c r="F24" s="193">
        <v>1100</v>
      </c>
      <c r="G24" s="52"/>
      <c r="H24" s="8"/>
    </row>
    <row r="25" spans="2:8" x14ac:dyDescent="0.15">
      <c r="B25" s="7"/>
      <c r="C25" s="245" t="s">
        <v>300</v>
      </c>
      <c r="D25" s="245"/>
      <c r="E25" s="193">
        <v>1800</v>
      </c>
      <c r="F25" s="193">
        <v>1500</v>
      </c>
      <c r="G25" s="52"/>
      <c r="H25" s="8"/>
    </row>
    <row r="26" spans="2:8" x14ac:dyDescent="0.15">
      <c r="B26" s="7"/>
      <c r="C26" s="245" t="s">
        <v>301</v>
      </c>
      <c r="D26" s="245"/>
      <c r="E26" s="193">
        <v>2200</v>
      </c>
      <c r="F26" s="193">
        <v>1800</v>
      </c>
      <c r="G26" s="52"/>
      <c r="H26" s="8"/>
    </row>
    <row r="27" spans="2:8" x14ac:dyDescent="0.15">
      <c r="B27" s="7"/>
      <c r="C27" s="245" t="s">
        <v>302</v>
      </c>
      <c r="D27" s="245"/>
      <c r="E27" s="193">
        <v>2400</v>
      </c>
      <c r="F27" s="193">
        <v>1900</v>
      </c>
      <c r="G27" s="52"/>
      <c r="H27" s="8"/>
    </row>
    <row r="28" spans="2:8" ht="18" x14ac:dyDescent="0.15">
      <c r="B28" s="7"/>
      <c r="C28" s="89" t="s">
        <v>258</v>
      </c>
      <c r="D28" s="52"/>
      <c r="E28" s="52"/>
      <c r="F28" s="52"/>
      <c r="G28" s="52"/>
      <c r="H28" s="8"/>
    </row>
    <row r="29" spans="2:8" ht="41.25" customHeight="1" x14ac:dyDescent="0.15">
      <c r="B29" s="7"/>
      <c r="C29" s="239" t="s">
        <v>304</v>
      </c>
      <c r="D29" s="239"/>
      <c r="E29" s="239"/>
      <c r="F29" s="239"/>
      <c r="G29" s="192"/>
      <c r="H29" s="8"/>
    </row>
    <row r="30" spans="2:8" ht="17.25" x14ac:dyDescent="0.15">
      <c r="B30" s="7"/>
      <c r="C30" s="246" t="s">
        <v>305</v>
      </c>
      <c r="D30" s="246"/>
      <c r="E30" s="246"/>
      <c r="F30" s="246"/>
      <c r="G30" s="194"/>
      <c r="H30" s="8"/>
    </row>
    <row r="31" spans="2:8" ht="52.5" customHeight="1" x14ac:dyDescent="0.3">
      <c r="B31" s="7"/>
      <c r="C31" s="241" t="s">
        <v>242</v>
      </c>
      <c r="D31" s="241"/>
      <c r="E31" s="241"/>
      <c r="F31" s="241"/>
      <c r="G31" s="199"/>
      <c r="H31" s="8"/>
    </row>
    <row r="32" spans="2:8" x14ac:dyDescent="0.15">
      <c r="B32" s="7"/>
      <c r="C32" s="194"/>
      <c r="D32" s="194"/>
      <c r="E32" s="194"/>
      <c r="F32" s="194"/>
      <c r="G32" s="194"/>
      <c r="H32" s="8"/>
    </row>
    <row r="33" spans="2:8" ht="18" x14ac:dyDescent="0.15">
      <c r="B33" s="7"/>
      <c r="C33" s="10"/>
      <c r="D33" s="52"/>
      <c r="E33" s="200" t="s">
        <v>152</v>
      </c>
      <c r="F33" s="200" t="s">
        <v>183</v>
      </c>
      <c r="G33" s="200"/>
      <c r="H33" s="8"/>
    </row>
    <row r="34" spans="2:8" x14ac:dyDescent="0.15">
      <c r="B34" s="7"/>
      <c r="C34" s="10" t="s">
        <v>294</v>
      </c>
      <c r="D34" s="52"/>
      <c r="E34" s="191"/>
      <c r="F34" s="191"/>
      <c r="G34" s="191"/>
      <c r="H34" s="8"/>
    </row>
    <row r="35" spans="2:8" ht="17.25" x14ac:dyDescent="0.15">
      <c r="B35" s="18"/>
      <c r="C35" s="197" t="s">
        <v>19</v>
      </c>
      <c r="D35" s="197" t="s">
        <v>243</v>
      </c>
      <c r="E35" s="195" t="s">
        <v>31</v>
      </c>
      <c r="F35" s="197" t="s">
        <v>32</v>
      </c>
      <c r="G35" s="126"/>
      <c r="H35" s="127"/>
    </row>
    <row r="36" spans="2:8" ht="17.25" x14ac:dyDescent="0.15">
      <c r="B36" s="7"/>
      <c r="C36" s="11" t="s">
        <v>33</v>
      </c>
      <c r="D36" s="98"/>
      <c r="E36" s="19"/>
      <c r="F36" s="19"/>
      <c r="G36" s="130"/>
      <c r="H36" s="127"/>
    </row>
    <row r="37" spans="2:8" ht="17.25" x14ac:dyDescent="0.15">
      <c r="B37" s="7"/>
      <c r="C37" s="13" t="s">
        <v>34</v>
      </c>
      <c r="D37" s="155"/>
      <c r="E37" s="19"/>
      <c r="F37" s="19"/>
      <c r="G37" s="131"/>
      <c r="H37" s="127"/>
    </row>
    <row r="38" spans="2:8" ht="22.5" customHeight="1" x14ac:dyDescent="0.15">
      <c r="B38" s="158"/>
      <c r="C38" s="201"/>
      <c r="D38" s="201"/>
      <c r="E38" s="201"/>
      <c r="F38" s="201"/>
      <c r="G38" s="201"/>
      <c r="H38" s="157"/>
    </row>
    <row r="39" spans="2:8" x14ac:dyDescent="0.15">
      <c r="B39" s="15"/>
      <c r="C39" s="16"/>
      <c r="D39" s="16"/>
      <c r="E39" s="16"/>
      <c r="F39" s="16"/>
      <c r="G39" s="16"/>
      <c r="H39" s="17"/>
    </row>
    <row r="40" spans="2:8" x14ac:dyDescent="0.15">
      <c r="B40" s="203"/>
      <c r="C40" s="203"/>
      <c r="D40" s="203"/>
      <c r="E40" s="203"/>
      <c r="F40" s="203"/>
      <c r="G40" s="203"/>
      <c r="H40" s="203"/>
    </row>
    <row r="41" spans="2:8" ht="16.5" customHeight="1" x14ac:dyDescent="0.15">
      <c r="B41" s="4"/>
      <c r="C41" s="5"/>
      <c r="D41" s="5"/>
      <c r="E41" s="5"/>
      <c r="F41" s="5"/>
      <c r="G41" s="5"/>
      <c r="H41" s="6"/>
    </row>
    <row r="42" spans="2:8" ht="20.25" x14ac:dyDescent="0.15">
      <c r="B42" s="7"/>
      <c r="C42" s="242" t="s">
        <v>35</v>
      </c>
      <c r="D42" s="242"/>
      <c r="E42" s="242"/>
      <c r="F42" s="242"/>
      <c r="G42" s="123"/>
      <c r="H42" s="8"/>
    </row>
    <row r="43" spans="2:8" x14ac:dyDescent="0.15">
      <c r="B43" s="7"/>
      <c r="C43" s="9"/>
      <c r="D43" s="9"/>
      <c r="E43" s="9"/>
      <c r="F43" s="9"/>
      <c r="G43" s="9"/>
      <c r="H43" s="8"/>
    </row>
    <row r="44" spans="2:8" ht="186" customHeight="1" x14ac:dyDescent="0.15">
      <c r="B44" s="7"/>
      <c r="C44" s="243" t="s">
        <v>308</v>
      </c>
      <c r="D44" s="244"/>
      <c r="E44" s="244"/>
      <c r="F44" s="244"/>
      <c r="G44" s="252" t="s">
        <v>283</v>
      </c>
      <c r="H44" s="253"/>
    </row>
    <row r="45" spans="2:8" ht="27" customHeight="1" x14ac:dyDescent="0.15">
      <c r="B45" s="7"/>
      <c r="C45" s="165" t="s">
        <v>239</v>
      </c>
      <c r="D45" s="148"/>
      <c r="E45" s="148"/>
      <c r="F45" s="148"/>
      <c r="G45" s="148"/>
      <c r="H45" s="156"/>
    </row>
    <row r="46" spans="2:8" ht="22.5" customHeight="1" x14ac:dyDescent="0.15">
      <c r="B46" s="7"/>
      <c r="C46" s="260" t="s">
        <v>19</v>
      </c>
      <c r="D46" s="261"/>
      <c r="E46" s="132" t="s">
        <v>219</v>
      </c>
      <c r="F46" s="124" t="s">
        <v>307</v>
      </c>
      <c r="G46" s="132" t="s">
        <v>218</v>
      </c>
      <c r="H46" s="125" t="s">
        <v>297</v>
      </c>
    </row>
    <row r="47" spans="2:8" ht="22.5" customHeight="1" x14ac:dyDescent="0.15">
      <c r="B47" s="7"/>
      <c r="C47" s="232" t="s">
        <v>245</v>
      </c>
      <c r="D47" s="233"/>
      <c r="E47" s="254" t="s">
        <v>36</v>
      </c>
      <c r="F47" s="19" t="s">
        <v>216</v>
      </c>
      <c r="G47" s="170"/>
      <c r="H47" s="256"/>
    </row>
    <row r="48" spans="2:8" ht="22.5" customHeight="1" x14ac:dyDescent="0.15">
      <c r="B48" s="7"/>
      <c r="C48" s="234"/>
      <c r="D48" s="235"/>
      <c r="E48" s="255"/>
      <c r="F48" s="19" t="s">
        <v>217</v>
      </c>
      <c r="G48" s="170"/>
      <c r="H48" s="257"/>
    </row>
    <row r="49" spans="2:15" ht="22.5" customHeight="1" x14ac:dyDescent="0.15">
      <c r="B49" s="7"/>
      <c r="C49" s="234"/>
      <c r="D49" s="235"/>
      <c r="E49" s="254" t="s">
        <v>42</v>
      </c>
      <c r="F49" s="19" t="s">
        <v>216</v>
      </c>
      <c r="G49" s="170"/>
      <c r="H49" s="257"/>
    </row>
    <row r="50" spans="2:15" ht="22.5" customHeight="1" x14ac:dyDescent="0.15">
      <c r="B50" s="7"/>
      <c r="C50" s="236"/>
      <c r="D50" s="237"/>
      <c r="E50" s="255"/>
      <c r="F50" s="19" t="s">
        <v>217</v>
      </c>
      <c r="G50" s="170"/>
      <c r="H50" s="257"/>
    </row>
    <row r="51" spans="2:15" ht="22.5" customHeight="1" x14ac:dyDescent="0.15">
      <c r="B51" s="7"/>
      <c r="C51" s="232" t="s">
        <v>246</v>
      </c>
      <c r="D51" s="233"/>
      <c r="E51" s="254" t="s">
        <v>36</v>
      </c>
      <c r="F51" s="19" t="s">
        <v>216</v>
      </c>
      <c r="G51" s="170"/>
      <c r="H51" s="257"/>
    </row>
    <row r="52" spans="2:15" ht="22.5" customHeight="1" x14ac:dyDescent="0.15">
      <c r="B52" s="7"/>
      <c r="C52" s="234"/>
      <c r="D52" s="235"/>
      <c r="E52" s="255"/>
      <c r="F52" s="19" t="s">
        <v>217</v>
      </c>
      <c r="G52" s="170"/>
      <c r="H52" s="257"/>
    </row>
    <row r="53" spans="2:15" ht="22.5" customHeight="1" x14ac:dyDescent="0.15">
      <c r="B53" s="7"/>
      <c r="C53" s="234"/>
      <c r="D53" s="235"/>
      <c r="E53" s="254" t="s">
        <v>42</v>
      </c>
      <c r="F53" s="19" t="s">
        <v>216</v>
      </c>
      <c r="G53" s="170"/>
      <c r="H53" s="257"/>
    </row>
    <row r="54" spans="2:15" ht="24.95" customHeight="1" x14ac:dyDescent="0.15">
      <c r="B54" s="7"/>
      <c r="C54" s="236"/>
      <c r="D54" s="237"/>
      <c r="E54" s="255"/>
      <c r="F54" s="19" t="s">
        <v>217</v>
      </c>
      <c r="G54" s="19"/>
      <c r="H54" s="257"/>
    </row>
    <row r="55" spans="2:15" ht="24.95" customHeight="1" x14ac:dyDescent="0.15">
      <c r="B55" s="7"/>
      <c r="C55" s="232" t="s">
        <v>228</v>
      </c>
      <c r="D55" s="233"/>
      <c r="E55" s="254" t="s">
        <v>215</v>
      </c>
      <c r="F55" s="19" t="s">
        <v>241</v>
      </c>
      <c r="G55" s="19"/>
      <c r="H55" s="257"/>
      <c r="M55" s="166"/>
    </row>
    <row r="56" spans="2:15" ht="24.95" customHeight="1" x14ac:dyDescent="0.15">
      <c r="B56" s="7"/>
      <c r="C56" s="234"/>
      <c r="D56" s="235"/>
      <c r="E56" s="255"/>
      <c r="F56" s="19" t="s">
        <v>217</v>
      </c>
      <c r="G56" s="19"/>
      <c r="H56" s="257"/>
      <c r="L56" s="9"/>
      <c r="M56" s="251"/>
      <c r="N56" s="9"/>
      <c r="O56" s="9"/>
    </row>
    <row r="57" spans="2:15" ht="24.95" customHeight="1" x14ac:dyDescent="0.15">
      <c r="B57" s="7"/>
      <c r="C57" s="234"/>
      <c r="D57" s="235"/>
      <c r="E57" s="254" t="s">
        <v>42</v>
      </c>
      <c r="F57" s="19" t="s">
        <v>216</v>
      </c>
      <c r="G57" s="144"/>
      <c r="H57" s="257"/>
      <c r="L57" s="9"/>
      <c r="M57" s="251"/>
      <c r="N57" s="9"/>
      <c r="O57" s="9"/>
    </row>
    <row r="58" spans="2:15" ht="24.95" customHeight="1" x14ac:dyDescent="0.15">
      <c r="B58" s="7"/>
      <c r="C58" s="236"/>
      <c r="D58" s="237"/>
      <c r="E58" s="255"/>
      <c r="F58" s="19" t="s">
        <v>217</v>
      </c>
      <c r="G58" s="144"/>
      <c r="H58" s="257"/>
      <c r="L58" s="9"/>
      <c r="M58" s="251"/>
      <c r="N58" s="9"/>
      <c r="O58" s="9"/>
    </row>
    <row r="59" spans="2:15" ht="24.95" customHeight="1" x14ac:dyDescent="0.15">
      <c r="B59" s="7"/>
      <c r="C59" s="232" t="s">
        <v>229</v>
      </c>
      <c r="D59" s="233"/>
      <c r="E59" s="254" t="s">
        <v>215</v>
      </c>
      <c r="F59" s="19" t="s">
        <v>216</v>
      </c>
      <c r="G59" s="19"/>
      <c r="H59" s="257"/>
      <c r="L59" s="9"/>
      <c r="M59" s="251"/>
      <c r="N59" s="9"/>
      <c r="O59" s="9"/>
    </row>
    <row r="60" spans="2:15" ht="24.95" customHeight="1" x14ac:dyDescent="0.15">
      <c r="B60" s="7"/>
      <c r="C60" s="234"/>
      <c r="D60" s="235"/>
      <c r="E60" s="255"/>
      <c r="F60" s="19" t="s">
        <v>217</v>
      </c>
      <c r="G60" s="19"/>
      <c r="H60" s="257"/>
      <c r="L60" s="9"/>
      <c r="M60" s="251"/>
      <c r="N60" s="9"/>
      <c r="O60" s="9"/>
    </row>
    <row r="61" spans="2:15" ht="24.95" customHeight="1" x14ac:dyDescent="0.15">
      <c r="B61" s="7"/>
      <c r="C61" s="234"/>
      <c r="D61" s="235"/>
      <c r="E61" s="254" t="s">
        <v>42</v>
      </c>
      <c r="F61" s="19" t="s">
        <v>216</v>
      </c>
      <c r="G61" s="144"/>
      <c r="H61" s="257"/>
      <c r="L61" s="9"/>
      <c r="M61" s="251"/>
      <c r="N61" s="9"/>
      <c r="O61" s="9"/>
    </row>
    <row r="62" spans="2:15" ht="24.95" customHeight="1" x14ac:dyDescent="0.15">
      <c r="B62" s="7"/>
      <c r="C62" s="236"/>
      <c r="D62" s="237"/>
      <c r="E62" s="255"/>
      <c r="F62" s="19" t="s">
        <v>217</v>
      </c>
      <c r="G62" s="144"/>
      <c r="H62" s="258"/>
      <c r="M62" s="251"/>
    </row>
    <row r="63" spans="2:15" ht="16.5" x14ac:dyDescent="0.3">
      <c r="B63" s="7"/>
      <c r="C63" s="259" t="s">
        <v>262</v>
      </c>
      <c r="D63" s="259"/>
      <c r="E63" s="259"/>
      <c r="F63" s="259"/>
      <c r="G63" s="259"/>
      <c r="H63" s="8"/>
      <c r="M63" s="251"/>
    </row>
    <row r="64" spans="2:15" ht="8.25" customHeight="1" x14ac:dyDescent="0.15">
      <c r="B64" s="15"/>
      <c r="C64" s="16"/>
      <c r="D64" s="16"/>
      <c r="E64" s="16"/>
      <c r="F64" s="16"/>
      <c r="G64" s="16"/>
      <c r="H64" s="17"/>
    </row>
    <row r="65" ht="8.25" customHeight="1" x14ac:dyDescent="0.15"/>
  </sheetData>
  <sheetProtection selectLockedCells="1"/>
  <mergeCells count="37">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 ref="B2:H2"/>
    <mergeCell ref="C4:F4"/>
    <mergeCell ref="D10:E10"/>
    <mergeCell ref="C18:F18"/>
    <mergeCell ref="C6:F6"/>
    <mergeCell ref="C10:C11"/>
    <mergeCell ref="F10:F11"/>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s>
  <phoneticPr fontId="3" type="noConversion"/>
  <conditionalFormatting sqref="E9:G9 E34:G34">
    <cfRule type="cellIs" dxfId="241" priority="73" stopIfTrue="1" operator="equal">
      <formula>"FAIL"</formula>
    </cfRule>
    <cfRule type="cellIs" dxfId="240" priority="74" stopIfTrue="1" operator="equal">
      <formula>"PASS"</formula>
    </cfRule>
  </conditionalFormatting>
  <conditionalFormatting sqref="G59">
    <cfRule type="cellIs" dxfId="239" priority="27" operator="lessThan">
      <formula>$E$12/2*0.4</formula>
    </cfRule>
  </conditionalFormatting>
  <conditionalFormatting sqref="G60">
    <cfRule type="cellIs" dxfId="238" priority="26" operator="lessThan">
      <formula>$E$12/2*0.3</formula>
    </cfRule>
  </conditionalFormatting>
  <conditionalFormatting sqref="G55">
    <cfRule type="cellIs" dxfId="237" priority="22" operator="lessThan">
      <formula>$E$12/2*0.5</formula>
    </cfRule>
  </conditionalFormatting>
  <conditionalFormatting sqref="G56">
    <cfRule type="cellIs" dxfId="236" priority="17" operator="lessThan">
      <formula>$E$12/2*0.35</formula>
    </cfRule>
  </conditionalFormatting>
  <conditionalFormatting sqref="H47">
    <cfRule type="cellIs" dxfId="235" priority="15" stopIfTrue="1" operator="equal">
      <formula>"FAIL"</formula>
    </cfRule>
    <cfRule type="cellIs" dxfId="234" priority="16" stopIfTrue="1" operator="equal">
      <formula>"PASS"</formula>
    </cfRule>
  </conditionalFormatting>
  <conditionalFormatting sqref="M56">
    <cfRule type="cellIs" dxfId="233" priority="13" stopIfTrue="1" operator="equal">
      <formula>"FAIL"</formula>
    </cfRule>
    <cfRule type="cellIs" dxfId="232" priority="14" stopIfTrue="1" operator="equal">
      <formula>"PASS"</formula>
    </cfRule>
  </conditionalFormatting>
  <conditionalFormatting sqref="G48">
    <cfRule type="cellIs" dxfId="231" priority="11" operator="lessThan">
      <formula>$E$13/2*0.5</formula>
    </cfRule>
  </conditionalFormatting>
  <conditionalFormatting sqref="G49">
    <cfRule type="cellIs" dxfId="230" priority="10" operator="lessThan">
      <formula>$E$13/2*0.5</formula>
    </cfRule>
  </conditionalFormatting>
  <conditionalFormatting sqref="G50">
    <cfRule type="cellIs" dxfId="229" priority="9" operator="lessThan">
      <formula>$E$13/2*0.3</formula>
    </cfRule>
  </conditionalFormatting>
  <conditionalFormatting sqref="G57">
    <cfRule type="cellIs" dxfId="228" priority="5" operator="lessThan">
      <formula>$E$12/2*0.4</formula>
    </cfRule>
  </conditionalFormatting>
  <conditionalFormatting sqref="G58">
    <cfRule type="cellIs" dxfId="227" priority="4" operator="lessThan">
      <formula>$E$12/2*0.25</formula>
    </cfRule>
  </conditionalFormatting>
  <conditionalFormatting sqref="G61">
    <cfRule type="cellIs" dxfId="226" priority="3" operator="lessThan">
      <formula>$E$12/2*0.2</formula>
    </cfRule>
  </conditionalFormatting>
  <conditionalFormatting sqref="G62">
    <cfRule type="cellIs" dxfId="225" priority="2" operator="lessThan">
      <formula>$E$12/2*0.15</formula>
    </cfRule>
  </conditionalFormatting>
  <conditionalFormatting sqref="G54">
    <cfRule type="cellIs" dxfId="224" priority="572" operator="lessThan">
      <formula>$E$14/2*0.2</formula>
    </cfRule>
  </conditionalFormatting>
  <conditionalFormatting sqref="G51">
    <cfRule type="cellIs" dxfId="223" priority="573" operator="lessThan">
      <formula>$E$14/2*0.35</formula>
    </cfRule>
  </conditionalFormatting>
  <conditionalFormatting sqref="G52">
    <cfRule type="cellIs" dxfId="222" priority="574" operator="lessThan">
      <formula>$E$14/2*0.25</formula>
    </cfRule>
  </conditionalFormatting>
  <conditionalFormatting sqref="G53">
    <cfRule type="cellIs" dxfId="221" priority="575" operator="lessThan">
      <formula>$E$14/2*0.3</formula>
    </cfRule>
  </conditionalFormatting>
  <conditionalFormatting sqref="G47">
    <cfRule type="cellIs" dxfId="220"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101"/>
  <sheetViews>
    <sheetView topLeftCell="A64" zoomScaleNormal="100" workbookViewId="0">
      <selection activeCell="P17" sqref="P17"/>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43</v>
      </c>
    </row>
    <row r="3" spans="2:15" ht="8.25" customHeight="1" x14ac:dyDescent="0.15">
      <c r="B3" s="23"/>
      <c r="C3" s="24"/>
      <c r="D3" s="24"/>
      <c r="E3" s="24"/>
      <c r="F3" s="24"/>
      <c r="G3" s="24"/>
      <c r="H3" s="24"/>
      <c r="I3" s="24"/>
      <c r="J3" s="24"/>
      <c r="K3" s="24"/>
      <c r="L3" s="24"/>
      <c r="M3" s="24"/>
      <c r="N3" s="25"/>
      <c r="O3" s="22"/>
    </row>
    <row r="4" spans="2:15" ht="22.5" x14ac:dyDescent="0.15">
      <c r="B4" s="26"/>
      <c r="C4" s="269" t="s">
        <v>173</v>
      </c>
      <c r="D4" s="269"/>
      <c r="E4" s="270"/>
      <c r="F4" s="270"/>
      <c r="G4" s="270"/>
      <c r="H4" s="270"/>
      <c r="I4" s="270"/>
      <c r="J4" s="270"/>
      <c r="K4" s="270"/>
      <c r="L4" s="270"/>
      <c r="M4" s="270"/>
      <c r="N4" s="27"/>
    </row>
    <row r="5" spans="2:15" x14ac:dyDescent="0.15">
      <c r="B5" s="26"/>
      <c r="C5" s="28"/>
      <c r="D5" s="28"/>
      <c r="E5" s="28"/>
      <c r="F5" s="28"/>
      <c r="G5" s="28"/>
      <c r="H5" s="28"/>
      <c r="I5" s="28"/>
      <c r="J5" s="28"/>
      <c r="K5" s="28"/>
      <c r="L5" s="28"/>
      <c r="M5" s="28"/>
      <c r="N5" s="27"/>
    </row>
    <row r="6" spans="2:15" ht="17.25" x14ac:dyDescent="0.15">
      <c r="B6" s="26"/>
      <c r="C6" s="268" t="s">
        <v>48</v>
      </c>
      <c r="D6" s="268"/>
      <c r="E6" s="268"/>
      <c r="F6" s="268"/>
      <c r="G6" s="268"/>
      <c r="H6" s="268"/>
      <c r="I6" s="268"/>
      <c r="J6" s="268"/>
      <c r="K6" s="268"/>
      <c r="L6" s="268"/>
      <c r="M6" s="268"/>
      <c r="N6" s="27"/>
    </row>
    <row r="7" spans="2:15" x14ac:dyDescent="0.15">
      <c r="B7" s="26"/>
      <c r="C7" s="28"/>
      <c r="D7" s="28"/>
      <c r="E7" s="28"/>
      <c r="F7" s="28"/>
      <c r="G7" s="28"/>
      <c r="H7" s="28"/>
      <c r="I7" s="28"/>
      <c r="J7" s="28"/>
      <c r="K7" s="28"/>
      <c r="L7" s="28"/>
      <c r="M7" s="28"/>
      <c r="N7" s="27"/>
    </row>
    <row r="8" spans="2:15" ht="17.25" x14ac:dyDescent="0.15">
      <c r="B8" s="26"/>
      <c r="C8" s="268" t="s">
        <v>45</v>
      </c>
      <c r="D8" s="268"/>
      <c r="E8" s="268"/>
      <c r="F8" s="268"/>
      <c r="G8" s="268"/>
      <c r="H8" s="268"/>
      <c r="I8" s="268"/>
      <c r="J8" s="268"/>
      <c r="K8" s="268"/>
      <c r="L8" s="268"/>
      <c r="M8" s="268"/>
      <c r="N8" s="27"/>
    </row>
    <row r="9" spans="2:15" x14ac:dyDescent="0.15">
      <c r="B9" s="26"/>
      <c r="C9" s="28"/>
      <c r="D9" s="28"/>
      <c r="E9" s="28"/>
      <c r="F9" s="28"/>
      <c r="G9" s="28"/>
      <c r="H9" s="28"/>
      <c r="I9" s="28"/>
      <c r="J9" s="28"/>
      <c r="K9" s="28"/>
      <c r="L9" s="28"/>
      <c r="M9" s="28"/>
      <c r="N9" s="27"/>
    </row>
    <row r="10" spans="2:15" x14ac:dyDescent="0.15">
      <c r="B10" s="26"/>
      <c r="C10" s="143" t="s">
        <v>220</v>
      </c>
      <c r="D10" s="143"/>
      <c r="E10" s="143"/>
      <c r="F10" s="143"/>
      <c r="G10" s="143"/>
      <c r="H10" s="143"/>
      <c r="I10" s="143"/>
      <c r="J10" s="143"/>
      <c r="K10" s="143"/>
      <c r="L10" s="143"/>
      <c r="M10" s="28"/>
      <c r="N10" s="27"/>
    </row>
    <row r="11" spans="2:15" x14ac:dyDescent="0.15">
      <c r="B11" s="26"/>
      <c r="C11" s="143"/>
      <c r="D11" s="143"/>
      <c r="E11" s="143"/>
      <c r="F11" s="285" t="s">
        <v>298</v>
      </c>
      <c r="G11" s="286"/>
      <c r="H11" s="286"/>
      <c r="I11" s="286"/>
      <c r="J11" s="285" t="s">
        <v>295</v>
      </c>
      <c r="K11" s="287"/>
      <c r="L11" s="287"/>
      <c r="M11" s="287"/>
      <c r="N11" s="27"/>
    </row>
    <row r="12" spans="2:15" ht="20.45" customHeight="1" x14ac:dyDescent="0.15">
      <c r="B12" s="26"/>
      <c r="C12" s="271" t="s">
        <v>195</v>
      </c>
      <c r="D12" s="271"/>
      <c r="E12" s="271"/>
      <c r="F12" s="272"/>
      <c r="G12" s="272"/>
      <c r="H12" s="272"/>
      <c r="I12" s="272"/>
      <c r="J12" s="272"/>
      <c r="K12" s="272"/>
      <c r="L12" s="272"/>
      <c r="M12" s="272"/>
      <c r="N12" s="27"/>
    </row>
    <row r="13" spans="2:15" ht="17.25" x14ac:dyDescent="0.15">
      <c r="B13" s="26"/>
      <c r="C13" s="274" t="s">
        <v>248</v>
      </c>
      <c r="D13" s="274" t="s">
        <v>247</v>
      </c>
      <c r="E13" s="273" t="s">
        <v>44</v>
      </c>
      <c r="F13" s="274" t="s">
        <v>16</v>
      </c>
      <c r="G13" s="273"/>
      <c r="H13" s="273"/>
      <c r="I13" s="273"/>
      <c r="J13" s="274" t="s">
        <v>15</v>
      </c>
      <c r="K13" s="273"/>
      <c r="L13" s="273"/>
      <c r="M13" s="273"/>
      <c r="N13" s="27"/>
    </row>
    <row r="14" spans="2:15" x14ac:dyDescent="0.15">
      <c r="B14" s="26"/>
      <c r="C14" s="273"/>
      <c r="D14" s="273"/>
      <c r="E14" s="273"/>
      <c r="F14" s="273" t="s">
        <v>194</v>
      </c>
      <c r="G14" s="273"/>
      <c r="H14" s="273"/>
      <c r="I14" s="273"/>
      <c r="J14" s="273" t="s">
        <v>194</v>
      </c>
      <c r="K14" s="273"/>
      <c r="L14" s="273"/>
      <c r="M14" s="273"/>
      <c r="N14" s="27"/>
    </row>
    <row r="15" spans="2:15" x14ac:dyDescent="0.15">
      <c r="B15" s="26"/>
      <c r="C15" s="262" t="s">
        <v>36</v>
      </c>
      <c r="D15" s="262" t="s">
        <v>249</v>
      </c>
      <c r="E15" s="33" t="s">
        <v>37</v>
      </c>
      <c r="F15" s="264"/>
      <c r="G15" s="265"/>
      <c r="H15" s="265"/>
      <c r="I15" s="266"/>
      <c r="J15" s="264"/>
      <c r="K15" s="265"/>
      <c r="L15" s="265"/>
      <c r="M15" s="266"/>
      <c r="N15" s="27"/>
    </row>
    <row r="16" spans="2:15" x14ac:dyDescent="0.15">
      <c r="B16" s="26"/>
      <c r="C16" s="267"/>
      <c r="D16" s="267"/>
      <c r="E16" s="34" t="s">
        <v>38</v>
      </c>
      <c r="F16" s="264"/>
      <c r="G16" s="265"/>
      <c r="H16" s="265"/>
      <c r="I16" s="266"/>
      <c r="J16" s="264"/>
      <c r="K16" s="265"/>
      <c r="L16" s="265"/>
      <c r="M16" s="266"/>
      <c r="N16" s="27"/>
    </row>
    <row r="17" spans="2:14" x14ac:dyDescent="0.15">
      <c r="B17" s="26"/>
      <c r="C17" s="267"/>
      <c r="D17" s="267"/>
      <c r="E17" s="35" t="s">
        <v>39</v>
      </c>
      <c r="F17" s="264"/>
      <c r="G17" s="265"/>
      <c r="H17" s="265"/>
      <c r="I17" s="266"/>
      <c r="J17" s="264"/>
      <c r="K17" s="265"/>
      <c r="L17" s="265"/>
      <c r="M17" s="266"/>
      <c r="N17" s="27"/>
    </row>
    <row r="18" spans="2:14" x14ac:dyDescent="0.15">
      <c r="B18" s="26"/>
      <c r="C18" s="263"/>
      <c r="D18" s="263"/>
      <c r="E18" s="36" t="s">
        <v>40</v>
      </c>
      <c r="F18" s="264"/>
      <c r="G18" s="265"/>
      <c r="H18" s="265"/>
      <c r="I18" s="266"/>
      <c r="J18" s="264"/>
      <c r="K18" s="265"/>
      <c r="L18" s="265"/>
      <c r="M18" s="266"/>
      <c r="N18" s="27"/>
    </row>
    <row r="19" spans="2:14" x14ac:dyDescent="0.15">
      <c r="B19" s="26"/>
      <c r="C19" s="262" t="s">
        <v>41</v>
      </c>
      <c r="D19" s="262" t="s">
        <v>250</v>
      </c>
      <c r="E19" s="33" t="s">
        <v>37</v>
      </c>
      <c r="F19" s="264"/>
      <c r="G19" s="265"/>
      <c r="H19" s="265"/>
      <c r="I19" s="266"/>
      <c r="J19" s="264"/>
      <c r="K19" s="265"/>
      <c r="L19" s="265"/>
      <c r="M19" s="266"/>
      <c r="N19" s="27"/>
    </row>
    <row r="20" spans="2:14" x14ac:dyDescent="0.15">
      <c r="B20" s="26"/>
      <c r="C20" s="267"/>
      <c r="D20" s="267"/>
      <c r="E20" s="34" t="s">
        <v>38</v>
      </c>
      <c r="F20" s="264"/>
      <c r="G20" s="265"/>
      <c r="H20" s="265"/>
      <c r="I20" s="266"/>
      <c r="J20" s="264"/>
      <c r="K20" s="265"/>
      <c r="L20" s="265"/>
      <c r="M20" s="266"/>
      <c r="N20" s="27"/>
    </row>
    <row r="21" spans="2:14" x14ac:dyDescent="0.15">
      <c r="B21" s="26"/>
      <c r="C21" s="267"/>
      <c r="D21" s="267"/>
      <c r="E21" s="35" t="s">
        <v>39</v>
      </c>
      <c r="F21" s="264"/>
      <c r="G21" s="265"/>
      <c r="H21" s="265"/>
      <c r="I21" s="266"/>
      <c r="J21" s="264"/>
      <c r="K21" s="265"/>
      <c r="L21" s="265"/>
      <c r="M21" s="266"/>
      <c r="N21" s="27"/>
    </row>
    <row r="22" spans="2:14" x14ac:dyDescent="0.15">
      <c r="B22" s="26"/>
      <c r="C22" s="267"/>
      <c r="D22" s="263"/>
      <c r="E22" s="36" t="s">
        <v>40</v>
      </c>
      <c r="F22" s="264"/>
      <c r="G22" s="265"/>
      <c r="H22" s="265"/>
      <c r="I22" s="266"/>
      <c r="J22" s="264"/>
      <c r="K22" s="265"/>
      <c r="L22" s="265"/>
      <c r="M22" s="266"/>
      <c r="N22" s="27"/>
    </row>
    <row r="23" spans="2:14" x14ac:dyDescent="0.15">
      <c r="B23" s="26"/>
      <c r="C23" s="267"/>
      <c r="D23" s="262" t="s">
        <v>249</v>
      </c>
      <c r="E23" s="33" t="s">
        <v>37</v>
      </c>
      <c r="F23" s="264"/>
      <c r="G23" s="265"/>
      <c r="H23" s="265"/>
      <c r="I23" s="266"/>
      <c r="J23" s="264"/>
      <c r="K23" s="265"/>
      <c r="L23" s="265"/>
      <c r="M23" s="266"/>
      <c r="N23" s="27"/>
    </row>
    <row r="24" spans="2:14" x14ac:dyDescent="0.15">
      <c r="B24" s="26"/>
      <c r="C24" s="267"/>
      <c r="D24" s="267"/>
      <c r="E24" s="34" t="s">
        <v>38</v>
      </c>
      <c r="F24" s="264"/>
      <c r="G24" s="265"/>
      <c r="H24" s="265"/>
      <c r="I24" s="266"/>
      <c r="J24" s="264"/>
      <c r="K24" s="265"/>
      <c r="L24" s="265"/>
      <c r="M24" s="266"/>
      <c r="N24" s="27"/>
    </row>
    <row r="25" spans="2:14" x14ac:dyDescent="0.15">
      <c r="B25" s="26"/>
      <c r="C25" s="267"/>
      <c r="D25" s="267"/>
      <c r="E25" s="35" t="s">
        <v>39</v>
      </c>
      <c r="F25" s="264"/>
      <c r="G25" s="265"/>
      <c r="H25" s="265"/>
      <c r="I25" s="266"/>
      <c r="J25" s="264"/>
      <c r="K25" s="265"/>
      <c r="L25" s="265"/>
      <c r="M25" s="266"/>
      <c r="N25" s="27"/>
    </row>
    <row r="26" spans="2:14" x14ac:dyDescent="0.15">
      <c r="B26" s="26"/>
      <c r="C26" s="263"/>
      <c r="D26" s="263"/>
      <c r="E26" s="36" t="s">
        <v>40</v>
      </c>
      <c r="F26" s="264"/>
      <c r="G26" s="265"/>
      <c r="H26" s="265"/>
      <c r="I26" s="266"/>
      <c r="J26" s="264"/>
      <c r="K26" s="265"/>
      <c r="L26" s="265"/>
      <c r="M26" s="266"/>
      <c r="N26" s="27"/>
    </row>
    <row r="27" spans="2:14" x14ac:dyDescent="0.15">
      <c r="B27" s="26"/>
      <c r="C27" s="262" t="s">
        <v>42</v>
      </c>
      <c r="D27" s="262" t="s">
        <v>251</v>
      </c>
      <c r="E27" s="33" t="s">
        <v>37</v>
      </c>
      <c r="F27" s="264"/>
      <c r="G27" s="265"/>
      <c r="H27" s="265"/>
      <c r="I27" s="266"/>
      <c r="J27" s="264"/>
      <c r="K27" s="265"/>
      <c r="L27" s="265"/>
      <c r="M27" s="266"/>
      <c r="N27" s="27"/>
    </row>
    <row r="28" spans="2:14" x14ac:dyDescent="0.15">
      <c r="B28" s="26"/>
      <c r="C28" s="267"/>
      <c r="D28" s="267"/>
      <c r="E28" s="34" t="s">
        <v>38</v>
      </c>
      <c r="F28" s="264"/>
      <c r="G28" s="265"/>
      <c r="H28" s="265"/>
      <c r="I28" s="266"/>
      <c r="J28" s="264"/>
      <c r="K28" s="265"/>
      <c r="L28" s="265"/>
      <c r="M28" s="266"/>
      <c r="N28" s="27"/>
    </row>
    <row r="29" spans="2:14" x14ac:dyDescent="0.15">
      <c r="B29" s="26"/>
      <c r="C29" s="267"/>
      <c r="D29" s="267"/>
      <c r="E29" s="35" t="s">
        <v>39</v>
      </c>
      <c r="F29" s="264"/>
      <c r="G29" s="265"/>
      <c r="H29" s="265"/>
      <c r="I29" s="266"/>
      <c r="J29" s="264"/>
      <c r="K29" s="265"/>
      <c r="L29" s="265"/>
      <c r="M29" s="266"/>
      <c r="N29" s="27"/>
    </row>
    <row r="30" spans="2:14" x14ac:dyDescent="0.15">
      <c r="B30" s="26"/>
      <c r="C30" s="267"/>
      <c r="D30" s="263"/>
      <c r="E30" s="36" t="s">
        <v>40</v>
      </c>
      <c r="F30" s="264"/>
      <c r="G30" s="265"/>
      <c r="H30" s="265"/>
      <c r="I30" s="266"/>
      <c r="J30" s="264"/>
      <c r="K30" s="265"/>
      <c r="L30" s="265"/>
      <c r="M30" s="266"/>
      <c r="N30" s="27"/>
    </row>
    <row r="31" spans="2:14" x14ac:dyDescent="0.15">
      <c r="B31" s="26"/>
      <c r="C31" s="267"/>
      <c r="D31" s="262" t="s">
        <v>249</v>
      </c>
      <c r="E31" s="33" t="s">
        <v>37</v>
      </c>
      <c r="F31" s="264"/>
      <c r="G31" s="265"/>
      <c r="H31" s="265"/>
      <c r="I31" s="266"/>
      <c r="J31" s="264"/>
      <c r="K31" s="265"/>
      <c r="L31" s="265"/>
      <c r="M31" s="266"/>
      <c r="N31" s="27"/>
    </row>
    <row r="32" spans="2:14" x14ac:dyDescent="0.15">
      <c r="B32" s="26"/>
      <c r="C32" s="267"/>
      <c r="D32" s="267"/>
      <c r="E32" s="34" t="s">
        <v>38</v>
      </c>
      <c r="F32" s="264"/>
      <c r="G32" s="265"/>
      <c r="H32" s="265"/>
      <c r="I32" s="266"/>
      <c r="J32" s="264"/>
      <c r="K32" s="265"/>
      <c r="L32" s="265"/>
      <c r="M32" s="266"/>
      <c r="N32" s="27"/>
    </row>
    <row r="33" spans="2:16" x14ac:dyDescent="0.15">
      <c r="B33" s="26"/>
      <c r="C33" s="267"/>
      <c r="D33" s="267"/>
      <c r="E33" s="35" t="s">
        <v>39</v>
      </c>
      <c r="F33" s="264"/>
      <c r="G33" s="265"/>
      <c r="H33" s="265"/>
      <c r="I33" s="266"/>
      <c r="J33" s="264"/>
      <c r="K33" s="265"/>
      <c r="L33" s="265"/>
      <c r="M33" s="266"/>
      <c r="N33" s="27"/>
    </row>
    <row r="34" spans="2:16" x14ac:dyDescent="0.15">
      <c r="B34" s="26"/>
      <c r="C34" s="263"/>
      <c r="D34" s="263"/>
      <c r="E34" s="36" t="s">
        <v>40</v>
      </c>
      <c r="F34" s="264"/>
      <c r="G34" s="265"/>
      <c r="H34" s="265"/>
      <c r="I34" s="266"/>
      <c r="J34" s="264"/>
      <c r="K34" s="265"/>
      <c r="L34" s="265"/>
      <c r="M34" s="266"/>
      <c r="N34" s="27"/>
    </row>
    <row r="35" spans="2:16" x14ac:dyDescent="0.15">
      <c r="B35" s="26"/>
      <c r="C35" s="207"/>
      <c r="D35" s="207"/>
      <c r="E35" s="202"/>
      <c r="F35" s="208"/>
      <c r="G35" s="208"/>
      <c r="H35" s="208"/>
      <c r="I35" s="208"/>
      <c r="J35" s="208"/>
      <c r="K35" s="208"/>
      <c r="L35" s="208"/>
      <c r="M35" s="208"/>
      <c r="N35" s="27"/>
    </row>
    <row r="36" spans="2:16" ht="18.75" x14ac:dyDescent="0.15">
      <c r="B36" s="26"/>
      <c r="C36" s="135"/>
      <c r="D36" s="135"/>
      <c r="E36" s="135"/>
      <c r="F36" s="285" t="s">
        <v>298</v>
      </c>
      <c r="G36" s="288"/>
      <c r="H36" s="288"/>
      <c r="I36" s="288"/>
      <c r="J36" s="285" t="s">
        <v>295</v>
      </c>
      <c r="K36" s="288"/>
      <c r="L36" s="288"/>
      <c r="M36" s="288"/>
      <c r="N36" s="137"/>
      <c r="P36" s="149"/>
    </row>
    <row r="37" spans="2:16" x14ac:dyDescent="0.15">
      <c r="B37" s="26"/>
      <c r="C37" s="271" t="s">
        <v>213</v>
      </c>
      <c r="D37" s="271"/>
      <c r="E37" s="271"/>
      <c r="F37" s="272"/>
      <c r="G37" s="272"/>
      <c r="H37" s="272"/>
      <c r="I37" s="272"/>
      <c r="J37" s="272"/>
      <c r="K37" s="272"/>
      <c r="L37" s="272"/>
      <c r="M37" s="272"/>
      <c r="N37" s="27"/>
    </row>
    <row r="38" spans="2:16" ht="35.25" customHeight="1" x14ac:dyDescent="0.15">
      <c r="B38" s="26"/>
      <c r="C38" s="283" t="s">
        <v>240</v>
      </c>
      <c r="D38" s="283"/>
      <c r="E38" s="283"/>
      <c r="F38" s="283"/>
      <c r="G38" s="283"/>
      <c r="H38" s="283"/>
      <c r="I38" s="283"/>
      <c r="J38" s="283"/>
      <c r="K38" s="283"/>
      <c r="L38" s="283"/>
      <c r="M38" s="283"/>
      <c r="N38" s="284"/>
    </row>
    <row r="39" spans="2:16" ht="17.25" x14ac:dyDescent="0.15">
      <c r="B39" s="26"/>
      <c r="C39" s="274" t="s">
        <v>196</v>
      </c>
      <c r="D39" s="278" t="s">
        <v>199</v>
      </c>
      <c r="E39" s="278" t="s">
        <v>247</v>
      </c>
      <c r="F39" s="280" t="s">
        <v>16</v>
      </c>
      <c r="G39" s="281"/>
      <c r="H39" s="281"/>
      <c r="I39" s="282"/>
      <c r="J39" s="280" t="s">
        <v>15</v>
      </c>
      <c r="K39" s="281"/>
      <c r="L39" s="281"/>
      <c r="M39" s="282"/>
      <c r="N39" s="27"/>
      <c r="P39" s="147"/>
    </row>
    <row r="40" spans="2:16" ht="15.75" customHeight="1" x14ac:dyDescent="0.15">
      <c r="B40" s="26"/>
      <c r="C40" s="273"/>
      <c r="D40" s="279"/>
      <c r="E40" s="279"/>
      <c r="F40" s="275" t="s">
        <v>214</v>
      </c>
      <c r="G40" s="276"/>
      <c r="H40" s="276"/>
      <c r="I40" s="277"/>
      <c r="J40" s="275" t="s">
        <v>200</v>
      </c>
      <c r="K40" s="276"/>
      <c r="L40" s="276"/>
      <c r="M40" s="277"/>
      <c r="N40" s="27"/>
    </row>
    <row r="41" spans="2:16" x14ac:dyDescent="0.15">
      <c r="B41" s="26"/>
      <c r="C41" s="262" t="s">
        <v>201</v>
      </c>
      <c r="D41" s="13" t="s">
        <v>197</v>
      </c>
      <c r="E41" s="13" t="s">
        <v>252</v>
      </c>
      <c r="F41" s="264"/>
      <c r="G41" s="265"/>
      <c r="H41" s="265"/>
      <c r="I41" s="266"/>
      <c r="J41" s="264"/>
      <c r="K41" s="265"/>
      <c r="L41" s="265"/>
      <c r="M41" s="266"/>
      <c r="N41" s="27"/>
    </row>
    <row r="42" spans="2:16" x14ac:dyDescent="0.15">
      <c r="B42" s="26"/>
      <c r="C42" s="267"/>
      <c r="D42" s="262" t="s">
        <v>198</v>
      </c>
      <c r="E42" s="13" t="s">
        <v>253</v>
      </c>
      <c r="F42" s="264"/>
      <c r="G42" s="265"/>
      <c r="H42" s="265"/>
      <c r="I42" s="266"/>
      <c r="J42" s="264"/>
      <c r="K42" s="265"/>
      <c r="L42" s="265"/>
      <c r="M42" s="266"/>
      <c r="N42" s="27"/>
    </row>
    <row r="43" spans="2:16" x14ac:dyDescent="0.15">
      <c r="B43" s="26"/>
      <c r="C43" s="267"/>
      <c r="D43" s="263"/>
      <c r="E43" s="13" t="s">
        <v>249</v>
      </c>
      <c r="F43" s="264"/>
      <c r="G43" s="265"/>
      <c r="H43" s="265"/>
      <c r="I43" s="266"/>
      <c r="J43" s="264"/>
      <c r="K43" s="265"/>
      <c r="L43" s="265"/>
      <c r="M43" s="266"/>
      <c r="N43" s="27"/>
    </row>
    <row r="44" spans="2:16" x14ac:dyDescent="0.15">
      <c r="B44" s="26"/>
      <c r="C44" s="267"/>
      <c r="D44" s="262" t="s">
        <v>42</v>
      </c>
      <c r="E44" s="13" t="s">
        <v>251</v>
      </c>
      <c r="F44" s="264"/>
      <c r="G44" s="265"/>
      <c r="H44" s="265"/>
      <c r="I44" s="266"/>
      <c r="J44" s="264"/>
      <c r="K44" s="265"/>
      <c r="L44" s="265"/>
      <c r="M44" s="266"/>
      <c r="N44" s="27"/>
    </row>
    <row r="45" spans="2:16" x14ac:dyDescent="0.15">
      <c r="B45" s="26"/>
      <c r="C45" s="263"/>
      <c r="D45" s="263"/>
      <c r="E45" s="13" t="s">
        <v>249</v>
      </c>
      <c r="F45" s="264"/>
      <c r="G45" s="265"/>
      <c r="H45" s="265"/>
      <c r="I45" s="266"/>
      <c r="J45" s="264"/>
      <c r="K45" s="265"/>
      <c r="L45" s="265"/>
      <c r="M45" s="266"/>
      <c r="N45" s="27"/>
    </row>
    <row r="46" spans="2:16" x14ac:dyDescent="0.15">
      <c r="B46" s="26"/>
      <c r="C46" s="262" t="s">
        <v>202</v>
      </c>
      <c r="D46" s="13" t="s">
        <v>197</v>
      </c>
      <c r="E46" s="13" t="s">
        <v>252</v>
      </c>
      <c r="F46" s="264"/>
      <c r="G46" s="265"/>
      <c r="H46" s="265"/>
      <c r="I46" s="266"/>
      <c r="J46" s="264"/>
      <c r="K46" s="265"/>
      <c r="L46" s="265"/>
      <c r="M46" s="266"/>
      <c r="N46" s="27"/>
    </row>
    <row r="47" spans="2:16" x14ac:dyDescent="0.15">
      <c r="B47" s="26"/>
      <c r="C47" s="267"/>
      <c r="D47" s="262" t="s">
        <v>198</v>
      </c>
      <c r="E47" s="13" t="s">
        <v>253</v>
      </c>
      <c r="F47" s="264"/>
      <c r="G47" s="265"/>
      <c r="H47" s="265"/>
      <c r="I47" s="266"/>
      <c r="J47" s="264"/>
      <c r="K47" s="265"/>
      <c r="L47" s="265"/>
      <c r="M47" s="266"/>
      <c r="N47" s="27"/>
    </row>
    <row r="48" spans="2:16" x14ac:dyDescent="0.15">
      <c r="B48" s="26"/>
      <c r="C48" s="267"/>
      <c r="D48" s="263"/>
      <c r="E48" s="13" t="s">
        <v>249</v>
      </c>
      <c r="F48" s="264"/>
      <c r="G48" s="265"/>
      <c r="H48" s="265"/>
      <c r="I48" s="266"/>
      <c r="J48" s="264"/>
      <c r="K48" s="265"/>
      <c r="L48" s="265"/>
      <c r="M48" s="266"/>
      <c r="N48" s="27"/>
    </row>
    <row r="49" spans="2:14" x14ac:dyDescent="0.15">
      <c r="B49" s="26"/>
      <c r="C49" s="267"/>
      <c r="D49" s="262" t="s">
        <v>42</v>
      </c>
      <c r="E49" s="13" t="s">
        <v>251</v>
      </c>
      <c r="F49" s="264"/>
      <c r="G49" s="265"/>
      <c r="H49" s="265"/>
      <c r="I49" s="266"/>
      <c r="J49" s="264"/>
      <c r="K49" s="265"/>
      <c r="L49" s="265"/>
      <c r="M49" s="266"/>
      <c r="N49" s="27"/>
    </row>
    <row r="50" spans="2:14" x14ac:dyDescent="0.15">
      <c r="B50" s="26"/>
      <c r="C50" s="263"/>
      <c r="D50" s="263"/>
      <c r="E50" s="13" t="s">
        <v>249</v>
      </c>
      <c r="F50" s="264"/>
      <c r="G50" s="265"/>
      <c r="H50" s="265"/>
      <c r="I50" s="266"/>
      <c r="J50" s="264"/>
      <c r="K50" s="265"/>
      <c r="L50" s="265"/>
      <c r="M50" s="266"/>
      <c r="N50" s="27"/>
    </row>
    <row r="51" spans="2:14" x14ac:dyDescent="0.15">
      <c r="B51" s="26"/>
      <c r="C51" s="262" t="s">
        <v>203</v>
      </c>
      <c r="D51" s="13" t="s">
        <v>197</v>
      </c>
      <c r="E51" s="13" t="s">
        <v>252</v>
      </c>
      <c r="F51" s="264"/>
      <c r="G51" s="265"/>
      <c r="H51" s="265"/>
      <c r="I51" s="266"/>
      <c r="J51" s="264"/>
      <c r="K51" s="265"/>
      <c r="L51" s="265"/>
      <c r="M51" s="266"/>
      <c r="N51" s="27"/>
    </row>
    <row r="52" spans="2:14" x14ac:dyDescent="0.15">
      <c r="B52" s="26"/>
      <c r="C52" s="267"/>
      <c r="D52" s="262" t="s">
        <v>198</v>
      </c>
      <c r="E52" s="13" t="s">
        <v>253</v>
      </c>
      <c r="F52" s="264"/>
      <c r="G52" s="265"/>
      <c r="H52" s="265"/>
      <c r="I52" s="266"/>
      <c r="J52" s="264"/>
      <c r="K52" s="265"/>
      <c r="L52" s="265"/>
      <c r="M52" s="266"/>
      <c r="N52" s="27"/>
    </row>
    <row r="53" spans="2:14" x14ac:dyDescent="0.15">
      <c r="B53" s="26"/>
      <c r="C53" s="267"/>
      <c r="D53" s="263"/>
      <c r="E53" s="13" t="s">
        <v>249</v>
      </c>
      <c r="F53" s="264"/>
      <c r="G53" s="265"/>
      <c r="H53" s="265"/>
      <c r="I53" s="266"/>
      <c r="J53" s="264"/>
      <c r="K53" s="265"/>
      <c r="L53" s="265"/>
      <c r="M53" s="266"/>
      <c r="N53" s="27"/>
    </row>
    <row r="54" spans="2:14" x14ac:dyDescent="0.15">
      <c r="B54" s="26"/>
      <c r="C54" s="267"/>
      <c r="D54" s="262" t="s">
        <v>42</v>
      </c>
      <c r="E54" s="13" t="s">
        <v>251</v>
      </c>
      <c r="F54" s="264"/>
      <c r="G54" s="265"/>
      <c r="H54" s="265"/>
      <c r="I54" s="266"/>
      <c r="J54" s="264"/>
      <c r="K54" s="265"/>
      <c r="L54" s="265"/>
      <c r="M54" s="266"/>
      <c r="N54" s="27"/>
    </row>
    <row r="55" spans="2:14" x14ac:dyDescent="0.15">
      <c r="B55" s="26"/>
      <c r="C55" s="263"/>
      <c r="D55" s="263"/>
      <c r="E55" s="13" t="s">
        <v>249</v>
      </c>
      <c r="F55" s="264"/>
      <c r="G55" s="265"/>
      <c r="H55" s="265"/>
      <c r="I55" s="266"/>
      <c r="J55" s="264"/>
      <c r="K55" s="265"/>
      <c r="L55" s="265"/>
      <c r="M55" s="266"/>
      <c r="N55" s="27"/>
    </row>
    <row r="56" spans="2:14" x14ac:dyDescent="0.15">
      <c r="B56" s="26"/>
      <c r="C56" s="262" t="s">
        <v>204</v>
      </c>
      <c r="D56" s="13" t="s">
        <v>197</v>
      </c>
      <c r="E56" s="13" t="s">
        <v>252</v>
      </c>
      <c r="F56" s="264"/>
      <c r="G56" s="265"/>
      <c r="H56" s="265"/>
      <c r="I56" s="266"/>
      <c r="J56" s="264"/>
      <c r="K56" s="265"/>
      <c r="L56" s="265"/>
      <c r="M56" s="266"/>
      <c r="N56" s="27"/>
    </row>
    <row r="57" spans="2:14" x14ac:dyDescent="0.15">
      <c r="B57" s="26"/>
      <c r="C57" s="267"/>
      <c r="D57" s="262" t="s">
        <v>198</v>
      </c>
      <c r="E57" s="13" t="s">
        <v>253</v>
      </c>
      <c r="F57" s="264"/>
      <c r="G57" s="265"/>
      <c r="H57" s="265"/>
      <c r="I57" s="266"/>
      <c r="J57" s="264"/>
      <c r="K57" s="265"/>
      <c r="L57" s="265"/>
      <c r="M57" s="266"/>
      <c r="N57" s="27"/>
    </row>
    <row r="58" spans="2:14" x14ac:dyDescent="0.15">
      <c r="B58" s="26"/>
      <c r="C58" s="267"/>
      <c r="D58" s="263"/>
      <c r="E58" s="13" t="s">
        <v>249</v>
      </c>
      <c r="F58" s="264"/>
      <c r="G58" s="265"/>
      <c r="H58" s="265"/>
      <c r="I58" s="266"/>
      <c r="J58" s="264"/>
      <c r="K58" s="265"/>
      <c r="L58" s="265"/>
      <c r="M58" s="266"/>
      <c r="N58" s="27"/>
    </row>
    <row r="59" spans="2:14" x14ac:dyDescent="0.15">
      <c r="B59" s="26"/>
      <c r="C59" s="267"/>
      <c r="D59" s="262" t="s">
        <v>42</v>
      </c>
      <c r="E59" s="13" t="s">
        <v>251</v>
      </c>
      <c r="F59" s="264"/>
      <c r="G59" s="265"/>
      <c r="H59" s="265"/>
      <c r="I59" s="266"/>
      <c r="J59" s="264"/>
      <c r="K59" s="265"/>
      <c r="L59" s="265"/>
      <c r="M59" s="266"/>
      <c r="N59" s="27"/>
    </row>
    <row r="60" spans="2:14" x14ac:dyDescent="0.15">
      <c r="B60" s="26"/>
      <c r="C60" s="263"/>
      <c r="D60" s="263"/>
      <c r="E60" s="13" t="s">
        <v>249</v>
      </c>
      <c r="F60" s="264"/>
      <c r="G60" s="265"/>
      <c r="H60" s="265"/>
      <c r="I60" s="266"/>
      <c r="J60" s="264"/>
      <c r="K60" s="265"/>
      <c r="L60" s="265"/>
      <c r="M60" s="266"/>
      <c r="N60" s="27"/>
    </row>
    <row r="61" spans="2:14" x14ac:dyDescent="0.15">
      <c r="B61" s="26"/>
      <c r="C61" s="262" t="s">
        <v>205</v>
      </c>
      <c r="D61" s="13" t="s">
        <v>197</v>
      </c>
      <c r="E61" s="13" t="s">
        <v>252</v>
      </c>
      <c r="F61" s="264"/>
      <c r="G61" s="265"/>
      <c r="H61" s="265"/>
      <c r="I61" s="266"/>
      <c r="J61" s="264"/>
      <c r="K61" s="265"/>
      <c r="L61" s="265"/>
      <c r="M61" s="266"/>
      <c r="N61" s="27"/>
    </row>
    <row r="62" spans="2:14" x14ac:dyDescent="0.15">
      <c r="B62" s="26"/>
      <c r="C62" s="267"/>
      <c r="D62" s="262" t="s">
        <v>198</v>
      </c>
      <c r="E62" s="13" t="s">
        <v>253</v>
      </c>
      <c r="F62" s="264"/>
      <c r="G62" s="265"/>
      <c r="H62" s="265"/>
      <c r="I62" s="266"/>
      <c r="J62" s="264"/>
      <c r="K62" s="265"/>
      <c r="L62" s="265"/>
      <c r="M62" s="266"/>
      <c r="N62" s="27"/>
    </row>
    <row r="63" spans="2:14" x14ac:dyDescent="0.15">
      <c r="B63" s="26"/>
      <c r="C63" s="267"/>
      <c r="D63" s="263"/>
      <c r="E63" s="13" t="s">
        <v>249</v>
      </c>
      <c r="F63" s="264"/>
      <c r="G63" s="265"/>
      <c r="H63" s="265"/>
      <c r="I63" s="266"/>
      <c r="J63" s="264"/>
      <c r="K63" s="265"/>
      <c r="L63" s="265"/>
      <c r="M63" s="266"/>
      <c r="N63" s="27"/>
    </row>
    <row r="64" spans="2:14" x14ac:dyDescent="0.15">
      <c r="B64" s="26"/>
      <c r="C64" s="267"/>
      <c r="D64" s="262" t="s">
        <v>42</v>
      </c>
      <c r="E64" s="13" t="s">
        <v>251</v>
      </c>
      <c r="F64" s="264"/>
      <c r="G64" s="265"/>
      <c r="H64" s="265"/>
      <c r="I64" s="266"/>
      <c r="J64" s="264"/>
      <c r="K64" s="265"/>
      <c r="L64" s="265"/>
      <c r="M64" s="266"/>
      <c r="N64" s="27"/>
    </row>
    <row r="65" spans="2:14" x14ac:dyDescent="0.15">
      <c r="B65" s="26"/>
      <c r="C65" s="263"/>
      <c r="D65" s="263"/>
      <c r="E65" s="13" t="s">
        <v>249</v>
      </c>
      <c r="F65" s="264"/>
      <c r="G65" s="265"/>
      <c r="H65" s="265"/>
      <c r="I65" s="266"/>
      <c r="J65" s="264"/>
      <c r="K65" s="265"/>
      <c r="L65" s="265"/>
      <c r="M65" s="266"/>
      <c r="N65" s="27"/>
    </row>
    <row r="66" spans="2:14" x14ac:dyDescent="0.15">
      <c r="B66" s="26"/>
      <c r="C66" s="262" t="s">
        <v>206</v>
      </c>
      <c r="D66" s="13" t="s">
        <v>197</v>
      </c>
      <c r="E66" s="13" t="s">
        <v>252</v>
      </c>
      <c r="F66" s="264"/>
      <c r="G66" s="265"/>
      <c r="H66" s="265"/>
      <c r="I66" s="266"/>
      <c r="J66" s="264"/>
      <c r="K66" s="265"/>
      <c r="L66" s="265"/>
      <c r="M66" s="266"/>
      <c r="N66" s="27"/>
    </row>
    <row r="67" spans="2:14" x14ac:dyDescent="0.15">
      <c r="B67" s="26"/>
      <c r="C67" s="267"/>
      <c r="D67" s="262" t="s">
        <v>198</v>
      </c>
      <c r="E67" s="13" t="s">
        <v>253</v>
      </c>
      <c r="F67" s="264"/>
      <c r="G67" s="265"/>
      <c r="H67" s="265"/>
      <c r="I67" s="266"/>
      <c r="J67" s="264"/>
      <c r="K67" s="265"/>
      <c r="L67" s="265"/>
      <c r="M67" s="266"/>
      <c r="N67" s="27"/>
    </row>
    <row r="68" spans="2:14" x14ac:dyDescent="0.15">
      <c r="B68" s="26"/>
      <c r="C68" s="267"/>
      <c r="D68" s="263"/>
      <c r="E68" s="13" t="s">
        <v>249</v>
      </c>
      <c r="F68" s="264"/>
      <c r="G68" s="265"/>
      <c r="H68" s="265"/>
      <c r="I68" s="266"/>
      <c r="J68" s="264"/>
      <c r="K68" s="265"/>
      <c r="L68" s="265"/>
      <c r="M68" s="266"/>
      <c r="N68" s="27"/>
    </row>
    <row r="69" spans="2:14" x14ac:dyDescent="0.15">
      <c r="B69" s="26"/>
      <c r="C69" s="267"/>
      <c r="D69" s="262" t="s">
        <v>42</v>
      </c>
      <c r="E69" s="13" t="s">
        <v>251</v>
      </c>
      <c r="F69" s="264"/>
      <c r="G69" s="265"/>
      <c r="H69" s="265"/>
      <c r="I69" s="266"/>
      <c r="J69" s="264"/>
      <c r="K69" s="265"/>
      <c r="L69" s="265"/>
      <c r="M69" s="266"/>
      <c r="N69" s="27"/>
    </row>
    <row r="70" spans="2:14" x14ac:dyDescent="0.15">
      <c r="B70" s="26"/>
      <c r="C70" s="263"/>
      <c r="D70" s="263"/>
      <c r="E70" s="13" t="s">
        <v>249</v>
      </c>
      <c r="F70" s="264"/>
      <c r="G70" s="265"/>
      <c r="H70" s="265"/>
      <c r="I70" s="266"/>
      <c r="J70" s="264"/>
      <c r="K70" s="265"/>
      <c r="L70" s="265"/>
      <c r="M70" s="266"/>
      <c r="N70" s="27"/>
    </row>
    <row r="71" spans="2:14" x14ac:dyDescent="0.15">
      <c r="B71" s="26"/>
      <c r="C71" s="262" t="s">
        <v>207</v>
      </c>
      <c r="D71" s="13" t="s">
        <v>197</v>
      </c>
      <c r="E71" s="13" t="s">
        <v>252</v>
      </c>
      <c r="F71" s="264"/>
      <c r="G71" s="265"/>
      <c r="H71" s="265"/>
      <c r="I71" s="266"/>
      <c r="J71" s="264"/>
      <c r="K71" s="265"/>
      <c r="L71" s="265"/>
      <c r="M71" s="266"/>
      <c r="N71" s="27"/>
    </row>
    <row r="72" spans="2:14" x14ac:dyDescent="0.15">
      <c r="B72" s="26"/>
      <c r="C72" s="267"/>
      <c r="D72" s="262" t="s">
        <v>198</v>
      </c>
      <c r="E72" s="13" t="s">
        <v>253</v>
      </c>
      <c r="F72" s="264"/>
      <c r="G72" s="265"/>
      <c r="H72" s="265"/>
      <c r="I72" s="266"/>
      <c r="J72" s="264"/>
      <c r="K72" s="265"/>
      <c r="L72" s="265"/>
      <c r="M72" s="266"/>
      <c r="N72" s="27"/>
    </row>
    <row r="73" spans="2:14" x14ac:dyDescent="0.15">
      <c r="B73" s="26"/>
      <c r="C73" s="267"/>
      <c r="D73" s="263"/>
      <c r="E73" s="13" t="s">
        <v>249</v>
      </c>
      <c r="F73" s="264"/>
      <c r="G73" s="265"/>
      <c r="H73" s="265"/>
      <c r="I73" s="266"/>
      <c r="J73" s="264"/>
      <c r="K73" s="265"/>
      <c r="L73" s="265"/>
      <c r="M73" s="266"/>
      <c r="N73" s="27"/>
    </row>
    <row r="74" spans="2:14" x14ac:dyDescent="0.15">
      <c r="B74" s="26"/>
      <c r="C74" s="267"/>
      <c r="D74" s="262" t="s">
        <v>42</v>
      </c>
      <c r="E74" s="13" t="s">
        <v>251</v>
      </c>
      <c r="F74" s="264"/>
      <c r="G74" s="265"/>
      <c r="H74" s="265"/>
      <c r="I74" s="266"/>
      <c r="J74" s="264"/>
      <c r="K74" s="265"/>
      <c r="L74" s="265"/>
      <c r="M74" s="266"/>
      <c r="N74" s="27"/>
    </row>
    <row r="75" spans="2:14" x14ac:dyDescent="0.15">
      <c r="B75" s="26"/>
      <c r="C75" s="263"/>
      <c r="D75" s="263"/>
      <c r="E75" s="13" t="s">
        <v>249</v>
      </c>
      <c r="F75" s="264"/>
      <c r="G75" s="265"/>
      <c r="H75" s="265"/>
      <c r="I75" s="266"/>
      <c r="J75" s="264"/>
      <c r="K75" s="265"/>
      <c r="L75" s="265"/>
      <c r="M75" s="266"/>
      <c r="N75" s="27"/>
    </row>
    <row r="76" spans="2:14" x14ac:dyDescent="0.15">
      <c r="B76" s="26"/>
      <c r="C76" s="262" t="s">
        <v>208</v>
      </c>
      <c r="D76" s="13" t="s">
        <v>197</v>
      </c>
      <c r="E76" s="13" t="s">
        <v>252</v>
      </c>
      <c r="F76" s="264"/>
      <c r="G76" s="265"/>
      <c r="H76" s="265"/>
      <c r="I76" s="266"/>
      <c r="J76" s="264"/>
      <c r="K76" s="265"/>
      <c r="L76" s="265"/>
      <c r="M76" s="266"/>
      <c r="N76" s="27"/>
    </row>
    <row r="77" spans="2:14" x14ac:dyDescent="0.15">
      <c r="B77" s="26"/>
      <c r="C77" s="267"/>
      <c r="D77" s="262" t="s">
        <v>198</v>
      </c>
      <c r="E77" s="13" t="s">
        <v>253</v>
      </c>
      <c r="F77" s="264"/>
      <c r="G77" s="265"/>
      <c r="H77" s="265"/>
      <c r="I77" s="266"/>
      <c r="J77" s="264"/>
      <c r="K77" s="265"/>
      <c r="L77" s="265"/>
      <c r="M77" s="266"/>
      <c r="N77" s="27"/>
    </row>
    <row r="78" spans="2:14" x14ac:dyDescent="0.15">
      <c r="B78" s="26"/>
      <c r="C78" s="267"/>
      <c r="D78" s="263"/>
      <c r="E78" s="13" t="s">
        <v>249</v>
      </c>
      <c r="F78" s="264"/>
      <c r="G78" s="265"/>
      <c r="H78" s="265"/>
      <c r="I78" s="266"/>
      <c r="J78" s="264"/>
      <c r="K78" s="265"/>
      <c r="L78" s="265"/>
      <c r="M78" s="266"/>
      <c r="N78" s="27"/>
    </row>
    <row r="79" spans="2:14" x14ac:dyDescent="0.15">
      <c r="B79" s="26"/>
      <c r="C79" s="267"/>
      <c r="D79" s="262" t="s">
        <v>42</v>
      </c>
      <c r="E79" s="13" t="s">
        <v>251</v>
      </c>
      <c r="F79" s="264"/>
      <c r="G79" s="265"/>
      <c r="H79" s="265"/>
      <c r="I79" s="266"/>
      <c r="J79" s="264"/>
      <c r="K79" s="265"/>
      <c r="L79" s="265"/>
      <c r="M79" s="266"/>
      <c r="N79" s="27"/>
    </row>
    <row r="80" spans="2:14" x14ac:dyDescent="0.15">
      <c r="B80" s="26"/>
      <c r="C80" s="263"/>
      <c r="D80" s="263"/>
      <c r="E80" s="13" t="s">
        <v>249</v>
      </c>
      <c r="F80" s="264"/>
      <c r="G80" s="265"/>
      <c r="H80" s="265"/>
      <c r="I80" s="266"/>
      <c r="J80" s="264"/>
      <c r="K80" s="265"/>
      <c r="L80" s="265"/>
      <c r="M80" s="266"/>
      <c r="N80" s="27"/>
    </row>
    <row r="81" spans="2:14" x14ac:dyDescent="0.15">
      <c r="B81" s="26"/>
      <c r="C81" s="262" t="s">
        <v>209</v>
      </c>
      <c r="D81" s="13" t="s">
        <v>197</v>
      </c>
      <c r="E81" s="13" t="s">
        <v>252</v>
      </c>
      <c r="F81" s="264"/>
      <c r="G81" s="265"/>
      <c r="H81" s="265"/>
      <c r="I81" s="266"/>
      <c r="J81" s="264"/>
      <c r="K81" s="265"/>
      <c r="L81" s="265"/>
      <c r="M81" s="266"/>
      <c r="N81" s="27"/>
    </row>
    <row r="82" spans="2:14" x14ac:dyDescent="0.15">
      <c r="B82" s="26"/>
      <c r="C82" s="267"/>
      <c r="D82" s="262" t="s">
        <v>198</v>
      </c>
      <c r="E82" s="13" t="s">
        <v>253</v>
      </c>
      <c r="F82" s="264"/>
      <c r="G82" s="265"/>
      <c r="H82" s="265"/>
      <c r="I82" s="266"/>
      <c r="J82" s="264"/>
      <c r="K82" s="265"/>
      <c r="L82" s="265"/>
      <c r="M82" s="266"/>
      <c r="N82" s="27"/>
    </row>
    <row r="83" spans="2:14" x14ac:dyDescent="0.15">
      <c r="B83" s="26"/>
      <c r="C83" s="267"/>
      <c r="D83" s="263"/>
      <c r="E83" s="13" t="s">
        <v>249</v>
      </c>
      <c r="F83" s="264"/>
      <c r="G83" s="265"/>
      <c r="H83" s="265"/>
      <c r="I83" s="266"/>
      <c r="J83" s="264"/>
      <c r="K83" s="265"/>
      <c r="L83" s="265"/>
      <c r="M83" s="266"/>
      <c r="N83" s="27"/>
    </row>
    <row r="84" spans="2:14" x14ac:dyDescent="0.15">
      <c r="B84" s="26"/>
      <c r="C84" s="267"/>
      <c r="D84" s="262" t="s">
        <v>42</v>
      </c>
      <c r="E84" s="13" t="s">
        <v>251</v>
      </c>
      <c r="F84" s="264"/>
      <c r="G84" s="265"/>
      <c r="H84" s="265"/>
      <c r="I84" s="266"/>
      <c r="J84" s="264"/>
      <c r="K84" s="265"/>
      <c r="L84" s="265"/>
      <c r="M84" s="266"/>
      <c r="N84" s="27"/>
    </row>
    <row r="85" spans="2:14" x14ac:dyDescent="0.15">
      <c r="B85" s="26"/>
      <c r="C85" s="263"/>
      <c r="D85" s="263"/>
      <c r="E85" s="13" t="s">
        <v>249</v>
      </c>
      <c r="F85" s="264"/>
      <c r="G85" s="265"/>
      <c r="H85" s="265"/>
      <c r="I85" s="266"/>
      <c r="J85" s="264"/>
      <c r="K85" s="265"/>
      <c r="L85" s="265"/>
      <c r="M85" s="266"/>
      <c r="N85" s="27"/>
    </row>
    <row r="86" spans="2:14" x14ac:dyDescent="0.15">
      <c r="B86" s="26"/>
      <c r="C86" s="262" t="s">
        <v>210</v>
      </c>
      <c r="D86" s="13" t="s">
        <v>197</v>
      </c>
      <c r="E86" s="13" t="s">
        <v>252</v>
      </c>
      <c r="F86" s="264"/>
      <c r="G86" s="265"/>
      <c r="H86" s="265"/>
      <c r="I86" s="266"/>
      <c r="J86" s="264"/>
      <c r="K86" s="265"/>
      <c r="L86" s="265"/>
      <c r="M86" s="266"/>
      <c r="N86" s="27"/>
    </row>
    <row r="87" spans="2:14" x14ac:dyDescent="0.15">
      <c r="B87" s="26"/>
      <c r="C87" s="267"/>
      <c r="D87" s="262" t="s">
        <v>198</v>
      </c>
      <c r="E87" s="13" t="s">
        <v>253</v>
      </c>
      <c r="F87" s="264"/>
      <c r="G87" s="265"/>
      <c r="H87" s="265"/>
      <c r="I87" s="266"/>
      <c r="J87" s="264"/>
      <c r="K87" s="265"/>
      <c r="L87" s="265"/>
      <c r="M87" s="266"/>
      <c r="N87" s="27"/>
    </row>
    <row r="88" spans="2:14" x14ac:dyDescent="0.15">
      <c r="B88" s="26"/>
      <c r="C88" s="267"/>
      <c r="D88" s="263"/>
      <c r="E88" s="13" t="s">
        <v>249</v>
      </c>
      <c r="F88" s="264"/>
      <c r="G88" s="265"/>
      <c r="H88" s="265"/>
      <c r="I88" s="266"/>
      <c r="J88" s="264"/>
      <c r="K88" s="265"/>
      <c r="L88" s="265"/>
      <c r="M88" s="266"/>
      <c r="N88" s="27"/>
    </row>
    <row r="89" spans="2:14" x14ac:dyDescent="0.15">
      <c r="B89" s="26"/>
      <c r="C89" s="267"/>
      <c r="D89" s="262" t="s">
        <v>42</v>
      </c>
      <c r="E89" s="13" t="s">
        <v>251</v>
      </c>
      <c r="F89" s="264"/>
      <c r="G89" s="265"/>
      <c r="H89" s="265"/>
      <c r="I89" s="266"/>
      <c r="J89" s="264"/>
      <c r="K89" s="265"/>
      <c r="L89" s="265"/>
      <c r="M89" s="266"/>
      <c r="N89" s="27"/>
    </row>
    <row r="90" spans="2:14" x14ac:dyDescent="0.15">
      <c r="B90" s="26"/>
      <c r="C90" s="263"/>
      <c r="D90" s="263"/>
      <c r="E90" s="13" t="s">
        <v>249</v>
      </c>
      <c r="F90" s="264"/>
      <c r="G90" s="265"/>
      <c r="H90" s="265"/>
      <c r="I90" s="266"/>
      <c r="J90" s="264"/>
      <c r="K90" s="265"/>
      <c r="L90" s="265"/>
      <c r="M90" s="266"/>
      <c r="N90" s="27"/>
    </row>
    <row r="91" spans="2:14" x14ac:dyDescent="0.15">
      <c r="B91" s="26"/>
      <c r="C91" s="262" t="s">
        <v>211</v>
      </c>
      <c r="D91" s="13" t="s">
        <v>197</v>
      </c>
      <c r="E91" s="13" t="s">
        <v>252</v>
      </c>
      <c r="F91" s="264"/>
      <c r="G91" s="265"/>
      <c r="H91" s="265"/>
      <c r="I91" s="266"/>
      <c r="J91" s="264"/>
      <c r="K91" s="265"/>
      <c r="L91" s="265"/>
      <c r="M91" s="266"/>
      <c r="N91" s="27"/>
    </row>
    <row r="92" spans="2:14" x14ac:dyDescent="0.15">
      <c r="B92" s="26"/>
      <c r="C92" s="267"/>
      <c r="D92" s="262" t="s">
        <v>198</v>
      </c>
      <c r="E92" s="13" t="s">
        <v>253</v>
      </c>
      <c r="F92" s="264"/>
      <c r="G92" s="265"/>
      <c r="H92" s="265"/>
      <c r="I92" s="266"/>
      <c r="J92" s="264"/>
      <c r="K92" s="265"/>
      <c r="L92" s="265"/>
      <c r="M92" s="266"/>
      <c r="N92" s="27"/>
    </row>
    <row r="93" spans="2:14" x14ac:dyDescent="0.15">
      <c r="B93" s="26"/>
      <c r="C93" s="267"/>
      <c r="D93" s="263"/>
      <c r="E93" s="13" t="s">
        <v>249</v>
      </c>
      <c r="F93" s="264"/>
      <c r="G93" s="265"/>
      <c r="H93" s="265"/>
      <c r="I93" s="266"/>
      <c r="J93" s="264"/>
      <c r="K93" s="265"/>
      <c r="L93" s="265"/>
      <c r="M93" s="266"/>
      <c r="N93" s="27"/>
    </row>
    <row r="94" spans="2:14" x14ac:dyDescent="0.15">
      <c r="B94" s="26"/>
      <c r="C94" s="267"/>
      <c r="D94" s="262" t="s">
        <v>42</v>
      </c>
      <c r="E94" s="13" t="s">
        <v>251</v>
      </c>
      <c r="F94" s="264"/>
      <c r="G94" s="265"/>
      <c r="H94" s="265"/>
      <c r="I94" s="266"/>
      <c r="J94" s="264"/>
      <c r="K94" s="265"/>
      <c r="L94" s="265"/>
      <c r="M94" s="266"/>
      <c r="N94" s="27"/>
    </row>
    <row r="95" spans="2:14" x14ac:dyDescent="0.15">
      <c r="B95" s="26"/>
      <c r="C95" s="263"/>
      <c r="D95" s="263"/>
      <c r="E95" s="13" t="s">
        <v>249</v>
      </c>
      <c r="F95" s="264"/>
      <c r="G95" s="265"/>
      <c r="H95" s="265"/>
      <c r="I95" s="266"/>
      <c r="J95" s="264"/>
      <c r="K95" s="265"/>
      <c r="L95" s="265"/>
      <c r="M95" s="266"/>
      <c r="N95" s="27"/>
    </row>
    <row r="96" spans="2:14" x14ac:dyDescent="0.15">
      <c r="B96" s="26"/>
      <c r="C96" s="262" t="s">
        <v>212</v>
      </c>
      <c r="D96" s="13" t="s">
        <v>197</v>
      </c>
      <c r="E96" s="13" t="s">
        <v>252</v>
      </c>
      <c r="F96" s="264"/>
      <c r="G96" s="265"/>
      <c r="H96" s="265"/>
      <c r="I96" s="266"/>
      <c r="J96" s="264"/>
      <c r="K96" s="265"/>
      <c r="L96" s="265"/>
      <c r="M96" s="266"/>
      <c r="N96" s="27"/>
    </row>
    <row r="97" spans="2:14" x14ac:dyDescent="0.15">
      <c r="B97" s="26"/>
      <c r="C97" s="267"/>
      <c r="D97" s="262" t="s">
        <v>198</v>
      </c>
      <c r="E97" s="13" t="s">
        <v>253</v>
      </c>
      <c r="F97" s="264"/>
      <c r="G97" s="265"/>
      <c r="H97" s="265"/>
      <c r="I97" s="266"/>
      <c r="J97" s="264"/>
      <c r="K97" s="265"/>
      <c r="L97" s="265"/>
      <c r="M97" s="266"/>
      <c r="N97" s="27"/>
    </row>
    <row r="98" spans="2:14" x14ac:dyDescent="0.15">
      <c r="B98" s="26"/>
      <c r="C98" s="267"/>
      <c r="D98" s="263"/>
      <c r="E98" s="13" t="s">
        <v>249</v>
      </c>
      <c r="F98" s="264"/>
      <c r="G98" s="265"/>
      <c r="H98" s="265"/>
      <c r="I98" s="266"/>
      <c r="J98" s="264"/>
      <c r="K98" s="265"/>
      <c r="L98" s="265"/>
      <c r="M98" s="266"/>
      <c r="N98" s="27"/>
    </row>
    <row r="99" spans="2:14" x14ac:dyDescent="0.15">
      <c r="B99" s="26"/>
      <c r="C99" s="267"/>
      <c r="D99" s="262" t="s">
        <v>42</v>
      </c>
      <c r="E99" s="13" t="s">
        <v>251</v>
      </c>
      <c r="F99" s="264"/>
      <c r="G99" s="265"/>
      <c r="H99" s="265"/>
      <c r="I99" s="266"/>
      <c r="J99" s="264"/>
      <c r="K99" s="265"/>
      <c r="L99" s="265"/>
      <c r="M99" s="266"/>
      <c r="N99" s="27"/>
    </row>
    <row r="100" spans="2:14" x14ac:dyDescent="0.15">
      <c r="B100" s="26"/>
      <c r="C100" s="263"/>
      <c r="D100" s="263"/>
      <c r="E100" s="13" t="s">
        <v>249</v>
      </c>
      <c r="F100" s="264"/>
      <c r="G100" s="265"/>
      <c r="H100" s="265"/>
      <c r="I100" s="266"/>
      <c r="J100" s="264"/>
      <c r="K100" s="265"/>
      <c r="L100" s="265"/>
      <c r="M100" s="266"/>
      <c r="N100" s="27"/>
    </row>
    <row r="101" spans="2:14" ht="24.75" customHeight="1" x14ac:dyDescent="0.15">
      <c r="B101" s="29"/>
      <c r="C101" s="30"/>
      <c r="D101" s="30"/>
      <c r="E101" s="30"/>
      <c r="F101" s="30"/>
      <c r="G101" s="30"/>
      <c r="H101" s="30"/>
      <c r="I101" s="30"/>
      <c r="J101" s="30"/>
      <c r="K101" s="30"/>
      <c r="L101" s="30"/>
      <c r="M101" s="30"/>
      <c r="N101" s="31"/>
    </row>
  </sheetData>
  <sheetProtection selectLockedCells="1"/>
  <mergeCells count="232">
    <mergeCell ref="F93:I93"/>
    <mergeCell ref="J93:M93"/>
    <mergeCell ref="D94:D95"/>
    <mergeCell ref="F94:I94"/>
    <mergeCell ref="J94:M94"/>
    <mergeCell ref="D97:D98"/>
    <mergeCell ref="F98:I98"/>
    <mergeCell ref="J98:M98"/>
    <mergeCell ref="F11:I11"/>
    <mergeCell ref="J11:M11"/>
    <mergeCell ref="F36:I36"/>
    <mergeCell ref="J36:M36"/>
    <mergeCell ref="D79:D80"/>
    <mergeCell ref="F79:I79"/>
    <mergeCell ref="J79:M79"/>
    <mergeCell ref="D82:D83"/>
    <mergeCell ref="F83:I83"/>
    <mergeCell ref="J83:M83"/>
    <mergeCell ref="D84:D85"/>
    <mergeCell ref="F84:I84"/>
    <mergeCell ref="J84:M84"/>
    <mergeCell ref="J81:M81"/>
    <mergeCell ref="D72:D73"/>
    <mergeCell ref="F73:I73"/>
    <mergeCell ref="J73:M73"/>
    <mergeCell ref="D74:D75"/>
    <mergeCell ref="F74:I74"/>
    <mergeCell ref="J74:M74"/>
    <mergeCell ref="D77:D78"/>
    <mergeCell ref="F78:I78"/>
    <mergeCell ref="J78:M78"/>
    <mergeCell ref="D64:D65"/>
    <mergeCell ref="F64:I64"/>
    <mergeCell ref="J64:M64"/>
    <mergeCell ref="D67:D68"/>
    <mergeCell ref="F68:I68"/>
    <mergeCell ref="J68:M68"/>
    <mergeCell ref="D69:D70"/>
    <mergeCell ref="F69:I69"/>
    <mergeCell ref="J69:M69"/>
    <mergeCell ref="J65:M65"/>
    <mergeCell ref="F66:I66"/>
    <mergeCell ref="J66:M66"/>
    <mergeCell ref="F67:I67"/>
    <mergeCell ref="J67:M67"/>
    <mergeCell ref="F70:I70"/>
    <mergeCell ref="J70:M70"/>
    <mergeCell ref="F65:I65"/>
    <mergeCell ref="J58:M58"/>
    <mergeCell ref="D59:D60"/>
    <mergeCell ref="F59:I59"/>
    <mergeCell ref="J59:M59"/>
    <mergeCell ref="D62:D63"/>
    <mergeCell ref="F63:I63"/>
    <mergeCell ref="J63:M63"/>
    <mergeCell ref="F61:I61"/>
    <mergeCell ref="F62:I62"/>
    <mergeCell ref="D39:D40"/>
    <mergeCell ref="D42:D43"/>
    <mergeCell ref="D44:D45"/>
    <mergeCell ref="F43:I43"/>
    <mergeCell ref="F44:I44"/>
    <mergeCell ref="J43:M43"/>
    <mergeCell ref="J44:M44"/>
    <mergeCell ref="D47:D48"/>
    <mergeCell ref="F48:I48"/>
    <mergeCell ref="J48:M48"/>
    <mergeCell ref="J23:M23"/>
    <mergeCell ref="F24:I24"/>
    <mergeCell ref="J24:M24"/>
    <mergeCell ref="F25:I25"/>
    <mergeCell ref="J25:M25"/>
    <mergeCell ref="F26:I26"/>
    <mergeCell ref="J26:M26"/>
    <mergeCell ref="F27:I27"/>
    <mergeCell ref="J27:M27"/>
    <mergeCell ref="J28:M28"/>
    <mergeCell ref="F29:I29"/>
    <mergeCell ref="J29:M29"/>
    <mergeCell ref="F30:I30"/>
    <mergeCell ref="J30:M30"/>
    <mergeCell ref="C19:C26"/>
    <mergeCell ref="C27:C34"/>
    <mergeCell ref="D27:D30"/>
    <mergeCell ref="D31:D34"/>
    <mergeCell ref="F20:I20"/>
    <mergeCell ref="J20:M20"/>
    <mergeCell ref="F32:I32"/>
    <mergeCell ref="J32:M32"/>
    <mergeCell ref="F33:I33"/>
    <mergeCell ref="J33:M33"/>
    <mergeCell ref="F34:I34"/>
    <mergeCell ref="J34:M34"/>
    <mergeCell ref="F21:I21"/>
    <mergeCell ref="J21:M21"/>
    <mergeCell ref="F22:I22"/>
    <mergeCell ref="J22:M22"/>
    <mergeCell ref="F31:I31"/>
    <mergeCell ref="J31:M31"/>
    <mergeCell ref="F23:I23"/>
    <mergeCell ref="D15:D18"/>
    <mergeCell ref="D19:D22"/>
    <mergeCell ref="D23:D26"/>
    <mergeCell ref="C38:N38"/>
    <mergeCell ref="J52:M52"/>
    <mergeCell ref="J55:M55"/>
    <mergeCell ref="J61:M61"/>
    <mergeCell ref="J62:M62"/>
    <mergeCell ref="C13:C14"/>
    <mergeCell ref="C15:C18"/>
    <mergeCell ref="C37:E37"/>
    <mergeCell ref="F37:I37"/>
    <mergeCell ref="J37:M37"/>
    <mergeCell ref="F15:I15"/>
    <mergeCell ref="J15:M15"/>
    <mergeCell ref="F16:I16"/>
    <mergeCell ref="J16:M16"/>
    <mergeCell ref="F17:I17"/>
    <mergeCell ref="J17:M17"/>
    <mergeCell ref="F18:I18"/>
    <mergeCell ref="J18:M18"/>
    <mergeCell ref="F19:I19"/>
    <mergeCell ref="J19:M19"/>
    <mergeCell ref="F28:I28"/>
    <mergeCell ref="J71:M71"/>
    <mergeCell ref="J72:M72"/>
    <mergeCell ref="J75:M75"/>
    <mergeCell ref="J40:M40"/>
    <mergeCell ref="C46:C50"/>
    <mergeCell ref="F46:I46"/>
    <mergeCell ref="J46:M46"/>
    <mergeCell ref="F47:I47"/>
    <mergeCell ref="J47:M47"/>
    <mergeCell ref="F50:I50"/>
    <mergeCell ref="J50:M50"/>
    <mergeCell ref="C39:C40"/>
    <mergeCell ref="E39:E40"/>
    <mergeCell ref="F39:I39"/>
    <mergeCell ref="J39:M39"/>
    <mergeCell ref="F40:I40"/>
    <mergeCell ref="F41:I41"/>
    <mergeCell ref="F42:I42"/>
    <mergeCell ref="F45:I45"/>
    <mergeCell ref="J41:M41"/>
    <mergeCell ref="J42:M42"/>
    <mergeCell ref="J45:M45"/>
    <mergeCell ref="C61:C65"/>
    <mergeCell ref="C66:C70"/>
    <mergeCell ref="C6:M6"/>
    <mergeCell ref="C4:M4"/>
    <mergeCell ref="C8:M8"/>
    <mergeCell ref="C12:E12"/>
    <mergeCell ref="F12:I12"/>
    <mergeCell ref="J12:M12"/>
    <mergeCell ref="E13:E14"/>
    <mergeCell ref="F13:I13"/>
    <mergeCell ref="J13:M13"/>
    <mergeCell ref="F14:I14"/>
    <mergeCell ref="J14:M14"/>
    <mergeCell ref="D13:D14"/>
    <mergeCell ref="C41:C45"/>
    <mergeCell ref="C51:C55"/>
    <mergeCell ref="C56:C60"/>
    <mergeCell ref="F60:I60"/>
    <mergeCell ref="J60:M60"/>
    <mergeCell ref="F56:I56"/>
    <mergeCell ref="J56:M56"/>
    <mergeCell ref="F57:I57"/>
    <mergeCell ref="J57:M57"/>
    <mergeCell ref="F51:I51"/>
    <mergeCell ref="F52:I52"/>
    <mergeCell ref="F55:I55"/>
    <mergeCell ref="J51:M51"/>
    <mergeCell ref="D49:D50"/>
    <mergeCell ref="F49:I49"/>
    <mergeCell ref="J49:M49"/>
    <mergeCell ref="D52:D53"/>
    <mergeCell ref="F53:I53"/>
    <mergeCell ref="J53:M53"/>
    <mergeCell ref="D54:D55"/>
    <mergeCell ref="F54:I54"/>
    <mergeCell ref="J54:M54"/>
    <mergeCell ref="D57:D58"/>
    <mergeCell ref="F58:I58"/>
    <mergeCell ref="C81:C85"/>
    <mergeCell ref="C86:C90"/>
    <mergeCell ref="F86:I86"/>
    <mergeCell ref="J86:M86"/>
    <mergeCell ref="F87:I87"/>
    <mergeCell ref="J87:M87"/>
    <mergeCell ref="F90:I90"/>
    <mergeCell ref="J90:M90"/>
    <mergeCell ref="C71:C75"/>
    <mergeCell ref="C76:C80"/>
    <mergeCell ref="F76:I76"/>
    <mergeCell ref="J76:M76"/>
    <mergeCell ref="F77:I77"/>
    <mergeCell ref="J77:M77"/>
    <mergeCell ref="F80:I80"/>
    <mergeCell ref="J80:M80"/>
    <mergeCell ref="F71:I71"/>
    <mergeCell ref="F72:I72"/>
    <mergeCell ref="F75:I75"/>
    <mergeCell ref="F81:I81"/>
    <mergeCell ref="F82:I82"/>
    <mergeCell ref="F85:I85"/>
    <mergeCell ref="J82:M82"/>
    <mergeCell ref="J85:M85"/>
    <mergeCell ref="D87:D88"/>
    <mergeCell ref="F88:I88"/>
    <mergeCell ref="J88:M88"/>
    <mergeCell ref="D89:D90"/>
    <mergeCell ref="F89:I89"/>
    <mergeCell ref="J89:M89"/>
    <mergeCell ref="C96:C100"/>
    <mergeCell ref="F96:I96"/>
    <mergeCell ref="J96:M96"/>
    <mergeCell ref="F97:I97"/>
    <mergeCell ref="J97:M97"/>
    <mergeCell ref="F100:I100"/>
    <mergeCell ref="J100:M100"/>
    <mergeCell ref="C91:C95"/>
    <mergeCell ref="F91:I91"/>
    <mergeCell ref="J91:M91"/>
    <mergeCell ref="F92:I92"/>
    <mergeCell ref="J92:M92"/>
    <mergeCell ref="F95:I95"/>
    <mergeCell ref="J95:M95"/>
    <mergeCell ref="D99:D100"/>
    <mergeCell ref="F99:I99"/>
    <mergeCell ref="J99:M99"/>
    <mergeCell ref="D92:D93"/>
  </mergeCells>
  <phoneticPr fontId="3" type="noConversion"/>
  <conditionalFormatting sqref="F31:F35">
    <cfRule type="cellIs" dxfId="219" priority="570" operator="greaterThanOrEqual">
      <formula>0.4</formula>
    </cfRule>
  </conditionalFormatting>
  <conditionalFormatting sqref="F12:M12">
    <cfRule type="cellIs" dxfId="218" priority="548" operator="equal">
      <formula>"PASS"</formula>
    </cfRule>
    <cfRule type="cellIs" dxfId="217" priority="549" operator="equal">
      <formula>"FAIL"</formula>
    </cfRule>
  </conditionalFormatting>
  <conditionalFormatting sqref="F13">
    <cfRule type="cellIs" dxfId="216" priority="558" stopIfTrue="1" operator="equal">
      <formula>"PASS"</formula>
    </cfRule>
    <cfRule type="cellIs" dxfId="215" priority="559" stopIfTrue="1" operator="equal">
      <formula>"FAIL"</formula>
    </cfRule>
  </conditionalFormatting>
  <conditionalFormatting sqref="F13">
    <cfRule type="cellIs" dxfId="214" priority="556" operator="equal">
      <formula>"PASS"</formula>
    </cfRule>
    <cfRule type="cellIs" dxfId="213" priority="557" operator="equal">
      <formula>"FAIL"</formula>
    </cfRule>
  </conditionalFormatting>
  <conditionalFormatting sqref="G13:H13">
    <cfRule type="cellIs" dxfId="212" priority="554" operator="equal">
      <formula>"PASS"</formula>
    </cfRule>
    <cfRule type="cellIs" dxfId="211" priority="555" operator="equal">
      <formula>"FAIL"</formula>
    </cfRule>
  </conditionalFormatting>
  <conditionalFormatting sqref="F37:M37">
    <cfRule type="cellIs" dxfId="210" priority="539" operator="equal">
      <formula>"PASS"</formula>
    </cfRule>
    <cfRule type="cellIs" dxfId="209" priority="540" operator="equal">
      <formula>"FAIL"</formula>
    </cfRule>
  </conditionalFormatting>
  <conditionalFormatting sqref="F39">
    <cfRule type="cellIs" dxfId="208" priority="545" stopIfTrue="1" operator="equal">
      <formula>"PASS"</formula>
    </cfRule>
    <cfRule type="cellIs" dxfId="207" priority="546" stopIfTrue="1" operator="equal">
      <formula>"FAIL"</formula>
    </cfRule>
  </conditionalFormatting>
  <conditionalFormatting sqref="F39">
    <cfRule type="cellIs" dxfId="206" priority="543" operator="equal">
      <formula>"PASS"</formula>
    </cfRule>
    <cfRule type="cellIs" dxfId="205" priority="544" operator="equal">
      <formula>"FAIL"</formula>
    </cfRule>
  </conditionalFormatting>
  <conditionalFormatting sqref="G39:H39">
    <cfRule type="cellIs" dxfId="204" priority="541" operator="equal">
      <formula>"PASS"</formula>
    </cfRule>
    <cfRule type="cellIs" dxfId="203" priority="542" operator="equal">
      <formula>"FAIL"</formula>
    </cfRule>
  </conditionalFormatting>
  <conditionalFormatting sqref="F31:I35">
    <cfRule type="cellIs" dxfId="202" priority="538" operator="between">
      <formula>0.3</formula>
      <formula>0.399999999999999</formula>
    </cfRule>
  </conditionalFormatting>
  <conditionalFormatting sqref="F15:M26">
    <cfRule type="cellIs" dxfId="201" priority="531" operator="greaterThanOrEqual">
      <formula>0.1</formula>
    </cfRule>
  </conditionalFormatting>
  <conditionalFormatting sqref="J31:J35">
    <cfRule type="cellIs" dxfId="200" priority="301" operator="greaterThanOrEqual">
      <formula>0.4</formula>
    </cfRule>
  </conditionalFormatting>
  <conditionalFormatting sqref="J31:M35">
    <cfRule type="cellIs" dxfId="199" priority="300" operator="between">
      <formula>0.3</formula>
      <formula>0.399999999999999</formula>
    </cfRule>
  </conditionalFormatting>
  <conditionalFormatting sqref="J15:J22">
    <cfRule type="cellIs" dxfId="198" priority="299" operator="greaterThanOrEqual">
      <formula>0.15</formula>
    </cfRule>
  </conditionalFormatting>
  <conditionalFormatting sqref="J15:M22">
    <cfRule type="cellIs" dxfId="197" priority="298" operator="between">
      <formula>0.1</formula>
      <formula>0.1499999999999</formula>
    </cfRule>
  </conditionalFormatting>
  <conditionalFormatting sqref="F41">
    <cfRule type="cellIs" dxfId="196" priority="205" operator="greaterThanOrEqual">
      <formula>0.15</formula>
    </cfRule>
  </conditionalFormatting>
  <conditionalFormatting sqref="F42">
    <cfRule type="cellIs" dxfId="195" priority="203" operator="greaterThanOrEqual">
      <formula>0.15</formula>
    </cfRule>
  </conditionalFormatting>
  <conditionalFormatting sqref="F45">
    <cfRule type="cellIs" dxfId="194" priority="199" operator="greaterThanOrEqual">
      <formula>0.4</formula>
    </cfRule>
  </conditionalFormatting>
  <conditionalFormatting sqref="J41">
    <cfRule type="cellIs" dxfId="193" priority="197" operator="greaterThanOrEqual">
      <formula>0.15</formula>
    </cfRule>
  </conditionalFormatting>
  <conditionalFormatting sqref="J42">
    <cfRule type="cellIs" dxfId="192" priority="196" operator="greaterThanOrEqual">
      <formula>0.15</formula>
    </cfRule>
  </conditionalFormatting>
  <conditionalFormatting sqref="J45">
    <cfRule type="cellIs" dxfId="191" priority="195" operator="greaterThanOrEqual">
      <formula>0.4</formula>
    </cfRule>
  </conditionalFormatting>
  <conditionalFormatting sqref="F53">
    <cfRule type="cellIs" dxfId="190" priority="94" operator="greaterThanOrEqual">
      <formula>0.15</formula>
    </cfRule>
  </conditionalFormatting>
  <conditionalFormatting sqref="F56">
    <cfRule type="cellIs" dxfId="189" priority="90" operator="greaterThanOrEqual">
      <formula>0.15</formula>
    </cfRule>
  </conditionalFormatting>
  <conditionalFormatting sqref="J56">
    <cfRule type="cellIs" dxfId="188" priority="87" operator="greaterThanOrEqual">
      <formula>0.15</formula>
    </cfRule>
  </conditionalFormatting>
  <conditionalFormatting sqref="F58">
    <cfRule type="cellIs" dxfId="187" priority="84" operator="greaterThanOrEqual">
      <formula>0.15</formula>
    </cfRule>
  </conditionalFormatting>
  <conditionalFormatting sqref="F59">
    <cfRule type="cellIs" dxfId="186" priority="83" operator="greaterThanOrEqual">
      <formula>0.4</formula>
    </cfRule>
  </conditionalFormatting>
  <conditionalFormatting sqref="J53">
    <cfRule type="cellIs" dxfId="185" priority="92" operator="greaterThanOrEqual">
      <formula>0.15</formula>
    </cfRule>
  </conditionalFormatting>
  <conditionalFormatting sqref="F57">
    <cfRule type="cellIs" dxfId="184" priority="89" operator="greaterThanOrEqual">
      <formula>0.15</formula>
    </cfRule>
  </conditionalFormatting>
  <conditionalFormatting sqref="F60">
    <cfRule type="cellIs" dxfId="183" priority="88" operator="greaterThanOrEqual">
      <formula>0.4</formula>
    </cfRule>
  </conditionalFormatting>
  <conditionalFormatting sqref="J57">
    <cfRule type="cellIs" dxfId="182" priority="86" operator="greaterThanOrEqual">
      <formula>0.15</formula>
    </cfRule>
  </conditionalFormatting>
  <conditionalFormatting sqref="J60">
    <cfRule type="cellIs" dxfId="181" priority="85" operator="greaterThanOrEqual">
      <formula>0.4</formula>
    </cfRule>
  </conditionalFormatting>
  <conditionalFormatting sqref="F61">
    <cfRule type="cellIs" dxfId="180" priority="80" operator="greaterThanOrEqual">
      <formula>0.15</formula>
    </cfRule>
  </conditionalFormatting>
  <conditionalFormatting sqref="J51">
    <cfRule type="cellIs" dxfId="179" priority="97" operator="greaterThanOrEqual">
      <formula>0.15</formula>
    </cfRule>
  </conditionalFormatting>
  <conditionalFormatting sqref="F54">
    <cfRule type="cellIs" dxfId="178" priority="93" operator="greaterThanOrEqual">
      <formula>0.4</formula>
    </cfRule>
  </conditionalFormatting>
  <conditionalFormatting sqref="J48">
    <cfRule type="cellIs" dxfId="177" priority="102" operator="greaterThanOrEqual">
      <formula>0.15</formula>
    </cfRule>
  </conditionalFormatting>
  <conditionalFormatting sqref="F52">
    <cfRule type="cellIs" dxfId="176" priority="99" operator="greaterThanOrEqual">
      <formula>0.15</formula>
    </cfRule>
  </conditionalFormatting>
  <conditionalFormatting sqref="J47">
    <cfRule type="cellIs" dxfId="175" priority="106" operator="greaterThanOrEqual">
      <formula>0.15</formula>
    </cfRule>
  </conditionalFormatting>
  <conditionalFormatting sqref="J49">
    <cfRule type="cellIs" dxfId="174" priority="101" operator="greaterThanOrEqual">
      <formula>0.4</formula>
    </cfRule>
  </conditionalFormatting>
  <conditionalFormatting sqref="F46">
    <cfRule type="cellIs" dxfId="173" priority="110" operator="greaterThanOrEqual">
      <formula>0.15</formula>
    </cfRule>
  </conditionalFormatting>
  <conditionalFormatting sqref="F47">
    <cfRule type="cellIs" dxfId="172" priority="109" operator="greaterThanOrEqual">
      <formula>0.15</formula>
    </cfRule>
  </conditionalFormatting>
  <conditionalFormatting sqref="F50">
    <cfRule type="cellIs" dxfId="171" priority="108" operator="greaterThanOrEqual">
      <formula>0.4</formula>
    </cfRule>
  </conditionalFormatting>
  <conditionalFormatting sqref="J46">
    <cfRule type="cellIs" dxfId="170" priority="107" operator="greaterThanOrEqual">
      <formula>0.15</formula>
    </cfRule>
  </conditionalFormatting>
  <conditionalFormatting sqref="J50">
    <cfRule type="cellIs" dxfId="169" priority="105" operator="greaterThanOrEqual">
      <formula>0.4</formula>
    </cfRule>
  </conditionalFormatting>
  <conditionalFormatting sqref="F43">
    <cfRule type="cellIs" dxfId="168" priority="114" operator="greaterThanOrEqual">
      <formula>0.15</formula>
    </cfRule>
  </conditionalFormatting>
  <conditionalFormatting sqref="F44">
    <cfRule type="cellIs" dxfId="167" priority="113" operator="greaterThanOrEqual">
      <formula>0.4</formula>
    </cfRule>
  </conditionalFormatting>
  <conditionalFormatting sqref="F27:M34">
    <cfRule type="cellIs" dxfId="166" priority="121" operator="between">
      <formula>0.3</formula>
      <formula>0.399999999999999</formula>
    </cfRule>
    <cfRule type="cellIs" dxfId="165" priority="122" operator="greaterThanOrEqual">
      <formula>0.4</formula>
    </cfRule>
  </conditionalFormatting>
  <conditionalFormatting sqref="F23:F26">
    <cfRule type="cellIs" dxfId="164" priority="120" operator="greaterThanOrEqual">
      <formula>0.15</formula>
    </cfRule>
  </conditionalFormatting>
  <conditionalFormatting sqref="F23:I26">
    <cfRule type="cellIs" dxfId="163" priority="119" operator="between">
      <formula>0.1</formula>
      <formula>0.1499999999999</formula>
    </cfRule>
  </conditionalFormatting>
  <conditionalFormatting sqref="J27:J30">
    <cfRule type="cellIs" dxfId="162" priority="118" operator="greaterThanOrEqual">
      <formula>0.4</formula>
    </cfRule>
  </conditionalFormatting>
  <conditionalFormatting sqref="J27:M30">
    <cfRule type="cellIs" dxfId="161" priority="117" operator="between">
      <formula>0.3</formula>
      <formula>0.399999999999999</formula>
    </cfRule>
  </conditionalFormatting>
  <conditionalFormatting sqref="J23:J26">
    <cfRule type="cellIs" dxfId="160" priority="116" operator="greaterThanOrEqual">
      <formula>0.15</formula>
    </cfRule>
  </conditionalFormatting>
  <conditionalFormatting sqref="J23:M26">
    <cfRule type="cellIs" dxfId="159" priority="115" operator="between">
      <formula>0.1</formula>
      <formula>0.1499999999999</formula>
    </cfRule>
  </conditionalFormatting>
  <conditionalFormatting sqref="J43">
    <cfRule type="cellIs" dxfId="158" priority="112" operator="greaterThanOrEqual">
      <formula>0.15</formula>
    </cfRule>
  </conditionalFormatting>
  <conditionalFormatting sqref="J44">
    <cfRule type="cellIs" dxfId="157" priority="111" operator="greaterThanOrEqual">
      <formula>0.4</formula>
    </cfRule>
  </conditionalFormatting>
  <conditionalFormatting sqref="F48">
    <cfRule type="cellIs" dxfId="156" priority="104" operator="greaterThanOrEqual">
      <formula>0.15</formula>
    </cfRule>
  </conditionalFormatting>
  <conditionalFormatting sqref="F49">
    <cfRule type="cellIs" dxfId="155" priority="103" operator="greaterThanOrEqual">
      <formula>0.4</formula>
    </cfRule>
  </conditionalFormatting>
  <conditionalFormatting sqref="F51">
    <cfRule type="cellIs" dxfId="154" priority="100" operator="greaterThanOrEqual">
      <formula>0.15</formula>
    </cfRule>
  </conditionalFormatting>
  <conditionalFormatting sqref="F55">
    <cfRule type="cellIs" dxfId="153" priority="98" operator="greaterThanOrEqual">
      <formula>0.4</formula>
    </cfRule>
  </conditionalFormatting>
  <conditionalFormatting sqref="J52">
    <cfRule type="cellIs" dxfId="152" priority="96" operator="greaterThanOrEqual">
      <formula>0.15</formula>
    </cfRule>
  </conditionalFormatting>
  <conditionalFormatting sqref="J55">
    <cfRule type="cellIs" dxfId="151" priority="95" operator="greaterThanOrEqual">
      <formula>0.4</formula>
    </cfRule>
  </conditionalFormatting>
  <conditionalFormatting sqref="J54">
    <cfRule type="cellIs" dxfId="150" priority="91" operator="greaterThanOrEqual">
      <formula>0.4</formula>
    </cfRule>
  </conditionalFormatting>
  <conditionalFormatting sqref="J58">
    <cfRule type="cellIs" dxfId="149" priority="82" operator="greaterThanOrEqual">
      <formula>0.15</formula>
    </cfRule>
  </conditionalFormatting>
  <conditionalFormatting sqref="J59">
    <cfRule type="cellIs" dxfId="148" priority="81" operator="greaterThanOrEqual">
      <formula>0.4</formula>
    </cfRule>
  </conditionalFormatting>
  <conditionalFormatting sqref="F62">
    <cfRule type="cellIs" dxfId="147" priority="79" operator="greaterThanOrEqual">
      <formula>0.15</formula>
    </cfRule>
  </conditionalFormatting>
  <conditionalFormatting sqref="F65">
    <cfRule type="cellIs" dxfId="146" priority="78" operator="greaterThanOrEqual">
      <formula>0.4</formula>
    </cfRule>
  </conditionalFormatting>
  <conditionalFormatting sqref="J61">
    <cfRule type="cellIs" dxfId="145" priority="77" operator="greaterThanOrEqual">
      <formula>0.15</formula>
    </cfRule>
  </conditionalFormatting>
  <conditionalFormatting sqref="J62">
    <cfRule type="cellIs" dxfId="144" priority="76" operator="greaterThanOrEqual">
      <formula>0.15</formula>
    </cfRule>
  </conditionalFormatting>
  <conditionalFormatting sqref="J65">
    <cfRule type="cellIs" dxfId="143" priority="75" operator="greaterThanOrEqual">
      <formula>0.4</formula>
    </cfRule>
  </conditionalFormatting>
  <conditionalFormatting sqref="F63">
    <cfRule type="cellIs" dxfId="142" priority="74" operator="greaterThanOrEqual">
      <formula>0.15</formula>
    </cfRule>
  </conditionalFormatting>
  <conditionalFormatting sqref="F64">
    <cfRule type="cellIs" dxfId="141" priority="73" operator="greaterThanOrEqual">
      <formula>0.4</formula>
    </cfRule>
  </conditionalFormatting>
  <conditionalFormatting sqref="J63">
    <cfRule type="cellIs" dxfId="140" priority="72" operator="greaterThanOrEqual">
      <formula>0.15</formula>
    </cfRule>
  </conditionalFormatting>
  <conditionalFormatting sqref="J64">
    <cfRule type="cellIs" dxfId="139" priority="71" operator="greaterThanOrEqual">
      <formula>0.4</formula>
    </cfRule>
  </conditionalFormatting>
  <conditionalFormatting sqref="F66">
    <cfRule type="cellIs" dxfId="138" priority="70" operator="greaterThanOrEqual">
      <formula>0.15</formula>
    </cfRule>
  </conditionalFormatting>
  <conditionalFormatting sqref="F67">
    <cfRule type="cellIs" dxfId="137" priority="69" operator="greaterThanOrEqual">
      <formula>0.15</formula>
    </cfRule>
  </conditionalFormatting>
  <conditionalFormatting sqref="F70">
    <cfRule type="cellIs" dxfId="136" priority="68" operator="greaterThanOrEqual">
      <formula>0.4</formula>
    </cfRule>
  </conditionalFormatting>
  <conditionalFormatting sqref="J66">
    <cfRule type="cellIs" dxfId="135" priority="67" operator="greaterThanOrEqual">
      <formula>0.15</formula>
    </cfRule>
  </conditionalFormatting>
  <conditionalFormatting sqref="J67">
    <cfRule type="cellIs" dxfId="134" priority="66" operator="greaterThanOrEqual">
      <formula>0.15</formula>
    </cfRule>
  </conditionalFormatting>
  <conditionalFormatting sqref="J70">
    <cfRule type="cellIs" dxfId="133" priority="65" operator="greaterThanOrEqual">
      <formula>0.4</formula>
    </cfRule>
  </conditionalFormatting>
  <conditionalFormatting sqref="F68">
    <cfRule type="cellIs" dxfId="132" priority="64" operator="greaterThanOrEqual">
      <formula>0.15</formula>
    </cfRule>
  </conditionalFormatting>
  <conditionalFormatting sqref="F69">
    <cfRule type="cellIs" dxfId="131" priority="63" operator="greaterThanOrEqual">
      <formula>0.4</formula>
    </cfRule>
  </conditionalFormatting>
  <conditionalFormatting sqref="J68">
    <cfRule type="cellIs" dxfId="130" priority="62" operator="greaterThanOrEqual">
      <formula>0.15</formula>
    </cfRule>
  </conditionalFormatting>
  <conditionalFormatting sqref="J69">
    <cfRule type="cellIs" dxfId="129" priority="61" operator="greaterThanOrEqual">
      <formula>0.4</formula>
    </cfRule>
  </conditionalFormatting>
  <conditionalFormatting sqref="F71">
    <cfRule type="cellIs" dxfId="128" priority="60" operator="greaterThanOrEqual">
      <formula>0.15</formula>
    </cfRule>
  </conditionalFormatting>
  <conditionalFormatting sqref="F72">
    <cfRule type="cellIs" dxfId="127" priority="59" operator="greaterThanOrEqual">
      <formula>0.15</formula>
    </cfRule>
  </conditionalFormatting>
  <conditionalFormatting sqref="F75">
    <cfRule type="cellIs" dxfId="126" priority="58" operator="greaterThanOrEqual">
      <formula>0.4</formula>
    </cfRule>
  </conditionalFormatting>
  <conditionalFormatting sqref="J71">
    <cfRule type="cellIs" dxfId="125" priority="57" operator="greaterThanOrEqual">
      <formula>0.15</formula>
    </cfRule>
  </conditionalFormatting>
  <conditionalFormatting sqref="J72">
    <cfRule type="cellIs" dxfId="124" priority="56" operator="greaterThanOrEqual">
      <formula>0.15</formula>
    </cfRule>
  </conditionalFormatting>
  <conditionalFormatting sqref="J75">
    <cfRule type="cellIs" dxfId="123" priority="55" operator="greaterThanOrEqual">
      <formula>0.4</formula>
    </cfRule>
  </conditionalFormatting>
  <conditionalFormatting sqref="F73">
    <cfRule type="cellIs" dxfId="122" priority="54" operator="greaterThanOrEqual">
      <formula>0.15</formula>
    </cfRule>
  </conditionalFormatting>
  <conditionalFormatting sqref="F74">
    <cfRule type="cellIs" dxfId="121" priority="53" operator="greaterThanOrEqual">
      <formula>0.4</formula>
    </cfRule>
  </conditionalFormatting>
  <conditionalFormatting sqref="J73">
    <cfRule type="cellIs" dxfId="120" priority="52" operator="greaterThanOrEqual">
      <formula>0.15</formula>
    </cfRule>
  </conditionalFormatting>
  <conditionalFormatting sqref="J74">
    <cfRule type="cellIs" dxfId="119" priority="51" operator="greaterThanOrEqual">
      <formula>0.4</formula>
    </cfRule>
  </conditionalFormatting>
  <conditionalFormatting sqref="F76">
    <cfRule type="cellIs" dxfId="118" priority="50" operator="greaterThanOrEqual">
      <formula>0.15</formula>
    </cfRule>
  </conditionalFormatting>
  <conditionalFormatting sqref="F77">
    <cfRule type="cellIs" dxfId="117" priority="49" operator="greaterThanOrEqual">
      <formula>0.15</formula>
    </cfRule>
  </conditionalFormatting>
  <conditionalFormatting sqref="F80">
    <cfRule type="cellIs" dxfId="116" priority="48" operator="greaterThanOrEqual">
      <formula>0.4</formula>
    </cfRule>
  </conditionalFormatting>
  <conditionalFormatting sqref="J76">
    <cfRule type="cellIs" dxfId="115" priority="47" operator="greaterThanOrEqual">
      <formula>0.15</formula>
    </cfRule>
  </conditionalFormatting>
  <conditionalFormatting sqref="J77">
    <cfRule type="cellIs" dxfId="114" priority="46" operator="greaterThanOrEqual">
      <formula>0.15</formula>
    </cfRule>
  </conditionalFormatting>
  <conditionalFormatting sqref="J80">
    <cfRule type="cellIs" dxfId="113" priority="45" operator="greaterThanOrEqual">
      <formula>0.4</formula>
    </cfRule>
  </conditionalFormatting>
  <conditionalFormatting sqref="F78">
    <cfRule type="cellIs" dxfId="112" priority="44" operator="greaterThanOrEqual">
      <formula>0.15</formula>
    </cfRule>
  </conditionalFormatting>
  <conditionalFormatting sqref="F79">
    <cfRule type="cellIs" dxfId="111" priority="43" operator="greaterThanOrEqual">
      <formula>0.4</formula>
    </cfRule>
  </conditionalFormatting>
  <conditionalFormatting sqref="J78">
    <cfRule type="cellIs" dxfId="110" priority="42" operator="greaterThanOrEqual">
      <formula>0.15</formula>
    </cfRule>
  </conditionalFormatting>
  <conditionalFormatting sqref="J79">
    <cfRule type="cellIs" dxfId="109" priority="41" operator="greaterThanOrEqual">
      <formula>0.4</formula>
    </cfRule>
  </conditionalFormatting>
  <conditionalFormatting sqref="F81">
    <cfRule type="cellIs" dxfId="108" priority="40" operator="greaterThanOrEqual">
      <formula>0.15</formula>
    </cfRule>
  </conditionalFormatting>
  <conditionalFormatting sqref="F82">
    <cfRule type="cellIs" dxfId="107" priority="39" operator="greaterThanOrEqual">
      <formula>0.15</formula>
    </cfRule>
  </conditionalFormatting>
  <conditionalFormatting sqref="F85">
    <cfRule type="cellIs" dxfId="106" priority="38" operator="greaterThanOrEqual">
      <formula>0.4</formula>
    </cfRule>
  </conditionalFormatting>
  <conditionalFormatting sqref="J81">
    <cfRule type="cellIs" dxfId="105" priority="37" operator="greaterThanOrEqual">
      <formula>0.15</formula>
    </cfRule>
  </conditionalFormatting>
  <conditionalFormatting sqref="J82">
    <cfRule type="cellIs" dxfId="104" priority="36" operator="greaterThanOrEqual">
      <formula>0.15</formula>
    </cfRule>
  </conditionalFormatting>
  <conditionalFormatting sqref="J85">
    <cfRule type="cellIs" dxfId="103" priority="35" operator="greaterThanOrEqual">
      <formula>0.4</formula>
    </cfRule>
  </conditionalFormatting>
  <conditionalFormatting sqref="F83">
    <cfRule type="cellIs" dxfId="102" priority="34" operator="greaterThanOrEqual">
      <formula>0.15</formula>
    </cfRule>
  </conditionalFormatting>
  <conditionalFormatting sqref="F84">
    <cfRule type="cellIs" dxfId="101" priority="33" operator="greaterThanOrEqual">
      <formula>0.4</formula>
    </cfRule>
  </conditionalFormatting>
  <conditionalFormatting sqref="J83">
    <cfRule type="cellIs" dxfId="100" priority="32" operator="greaterThanOrEqual">
      <formula>0.15</formula>
    </cfRule>
  </conditionalFormatting>
  <conditionalFormatting sqref="J84">
    <cfRule type="cellIs" dxfId="99" priority="31" operator="greaterThanOrEqual">
      <formula>0.4</formula>
    </cfRule>
  </conditionalFormatting>
  <conditionalFormatting sqref="F86">
    <cfRule type="cellIs" dxfId="98" priority="30" operator="greaterThanOrEqual">
      <formula>0.15</formula>
    </cfRule>
  </conditionalFormatting>
  <conditionalFormatting sqref="F87">
    <cfRule type="cellIs" dxfId="97" priority="29" operator="greaterThanOrEqual">
      <formula>0.15</formula>
    </cfRule>
  </conditionalFormatting>
  <conditionalFormatting sqref="F90">
    <cfRule type="cellIs" dxfId="96" priority="28" operator="greaterThanOrEqual">
      <formula>0.4</formula>
    </cfRule>
  </conditionalFormatting>
  <conditionalFormatting sqref="J86">
    <cfRule type="cellIs" dxfId="95" priority="27" operator="greaterThanOrEqual">
      <formula>0.15</formula>
    </cfRule>
  </conditionalFormatting>
  <conditionalFormatting sqref="J87">
    <cfRule type="cellIs" dxfId="94" priority="26" operator="greaterThanOrEqual">
      <formula>0.15</formula>
    </cfRule>
  </conditionalFormatting>
  <conditionalFormatting sqref="J90">
    <cfRule type="cellIs" dxfId="93" priority="25" operator="greaterThanOrEqual">
      <formula>0.4</formula>
    </cfRule>
  </conditionalFormatting>
  <conditionalFormatting sqref="F88">
    <cfRule type="cellIs" dxfId="92" priority="24" operator="greaterThanOrEqual">
      <formula>0.15</formula>
    </cfRule>
  </conditionalFormatting>
  <conditionalFormatting sqref="F89">
    <cfRule type="cellIs" dxfId="91" priority="23" operator="greaterThanOrEqual">
      <formula>0.4</formula>
    </cfRule>
  </conditionalFormatting>
  <conditionalFormatting sqref="J88">
    <cfRule type="cellIs" dxfId="90" priority="22" operator="greaterThanOrEqual">
      <formula>0.15</formula>
    </cfRule>
  </conditionalFormatting>
  <conditionalFormatting sqref="J89">
    <cfRule type="cellIs" dxfId="89" priority="21" operator="greaterThanOrEqual">
      <formula>0.4</formula>
    </cfRule>
  </conditionalFormatting>
  <conditionalFormatting sqref="F91">
    <cfRule type="cellIs" dxfId="88" priority="20" operator="greaterThanOrEqual">
      <formula>0.15</formula>
    </cfRule>
  </conditionalFormatting>
  <conditionalFormatting sqref="F92">
    <cfRule type="cellIs" dxfId="87" priority="19" operator="greaterThanOrEqual">
      <formula>0.15</formula>
    </cfRule>
  </conditionalFormatting>
  <conditionalFormatting sqref="F95">
    <cfRule type="cellIs" dxfId="86" priority="18" operator="greaterThanOrEqual">
      <formula>0.4</formula>
    </cfRule>
  </conditionalFormatting>
  <conditionalFormatting sqref="J91">
    <cfRule type="cellIs" dxfId="85" priority="17" operator="greaterThanOrEqual">
      <formula>0.15</formula>
    </cfRule>
  </conditionalFormatting>
  <conditionalFormatting sqref="J92">
    <cfRule type="cellIs" dxfId="84" priority="16" operator="greaterThanOrEqual">
      <formula>0.15</formula>
    </cfRule>
  </conditionalFormatting>
  <conditionalFormatting sqref="J95">
    <cfRule type="cellIs" dxfId="83" priority="15" operator="greaterThanOrEqual">
      <formula>0.4</formula>
    </cfRule>
  </conditionalFormatting>
  <conditionalFormatting sqref="F93">
    <cfRule type="cellIs" dxfId="82" priority="14" operator="greaterThanOrEqual">
      <formula>0.15</formula>
    </cfRule>
  </conditionalFormatting>
  <conditionalFormatting sqref="F94">
    <cfRule type="cellIs" dxfId="81" priority="13" operator="greaterThanOrEqual">
      <formula>0.4</formula>
    </cfRule>
  </conditionalFormatting>
  <conditionalFormatting sqref="J93">
    <cfRule type="cellIs" dxfId="80" priority="12" operator="greaterThanOrEqual">
      <formula>0.15</formula>
    </cfRule>
  </conditionalFormatting>
  <conditionalFormatting sqref="J94">
    <cfRule type="cellIs" dxfId="79" priority="11" operator="greaterThanOrEqual">
      <formula>0.4</formula>
    </cfRule>
  </conditionalFormatting>
  <conditionalFormatting sqref="F96">
    <cfRule type="cellIs" dxfId="78" priority="10" operator="greaterThanOrEqual">
      <formula>0.15</formula>
    </cfRule>
  </conditionalFormatting>
  <conditionalFormatting sqref="F97">
    <cfRule type="cellIs" dxfId="77" priority="9" operator="greaterThanOrEqual">
      <formula>0.15</formula>
    </cfRule>
  </conditionalFormatting>
  <conditionalFormatting sqref="F100">
    <cfRule type="cellIs" dxfId="76" priority="8" operator="greaterThanOrEqual">
      <formula>0.4</formula>
    </cfRule>
  </conditionalFormatting>
  <conditionalFormatting sqref="J96">
    <cfRule type="cellIs" dxfId="75" priority="7" operator="greaterThanOrEqual">
      <formula>0.15</formula>
    </cfRule>
  </conditionalFormatting>
  <conditionalFormatting sqref="J97">
    <cfRule type="cellIs" dxfId="74" priority="6" operator="greaterThanOrEqual">
      <formula>0.15</formula>
    </cfRule>
  </conditionalFormatting>
  <conditionalFormatting sqref="J100">
    <cfRule type="cellIs" dxfId="73" priority="5" operator="greaterThanOrEqual">
      <formula>0.4</formula>
    </cfRule>
  </conditionalFormatting>
  <conditionalFormatting sqref="F98">
    <cfRule type="cellIs" dxfId="72" priority="4" operator="greaterThanOrEqual">
      <formula>0.15</formula>
    </cfRule>
  </conditionalFormatting>
  <conditionalFormatting sqref="F99">
    <cfRule type="cellIs" dxfId="71" priority="3" operator="greaterThanOrEqual">
      <formula>0.4</formula>
    </cfRule>
  </conditionalFormatting>
  <conditionalFormatting sqref="J98">
    <cfRule type="cellIs" dxfId="70" priority="2" operator="greaterThanOrEqual">
      <formula>0.15</formula>
    </cfRule>
  </conditionalFormatting>
  <conditionalFormatting sqref="J99">
    <cfRule type="cellIs" dxfId="69" priority="1" operator="greaterThanOrEqual">
      <formula>0.4</formula>
    </cfRule>
  </conditionalFormatting>
  <dataValidations count="1">
    <dataValidation type="list" allowBlank="1" showInputMessage="1" showErrorMessage="1" sqref="F12:M12 F37:M37">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F11" sqref="F10:G11"/>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5"/>
      <c r="C3" s="175"/>
      <c r="D3" s="175"/>
      <c r="E3" s="175"/>
      <c r="F3" s="175"/>
      <c r="G3" s="175"/>
      <c r="H3" s="175"/>
      <c r="I3" s="175"/>
      <c r="J3" s="175"/>
    </row>
    <row r="4" spans="1:11" x14ac:dyDescent="0.15">
      <c r="B4" s="55"/>
      <c r="C4" s="56"/>
      <c r="D4" s="56"/>
      <c r="E4" s="56"/>
      <c r="F4" s="56"/>
      <c r="G4" s="56"/>
      <c r="H4" s="57"/>
      <c r="I4" s="175"/>
      <c r="J4" s="175"/>
    </row>
    <row r="5" spans="1:11" ht="22.5" x14ac:dyDescent="0.15">
      <c r="B5" s="58"/>
      <c r="C5" s="231" t="s">
        <v>280</v>
      </c>
      <c r="D5" s="242"/>
      <c r="E5" s="242"/>
      <c r="F5" s="242"/>
      <c r="G5" s="242"/>
      <c r="H5" s="59"/>
      <c r="I5" s="175"/>
      <c r="J5" s="175"/>
    </row>
    <row r="6" spans="1:11" ht="39" customHeight="1" x14ac:dyDescent="0.15">
      <c r="B6" s="58"/>
      <c r="C6" s="239" t="s">
        <v>314</v>
      </c>
      <c r="D6" s="291"/>
      <c r="E6" s="291"/>
      <c r="F6" s="291"/>
      <c r="G6" s="291"/>
      <c r="H6" s="59"/>
      <c r="I6" s="175"/>
      <c r="J6" s="175"/>
    </row>
    <row r="7" spans="1:11" ht="45.75" customHeight="1" x14ac:dyDescent="0.15">
      <c r="B7" s="58"/>
      <c r="C7" s="60"/>
      <c r="D7" s="60"/>
      <c r="E7" s="60"/>
      <c r="F7" s="60"/>
      <c r="G7" s="60"/>
      <c r="H7" s="59"/>
      <c r="I7" s="175"/>
      <c r="J7" s="175"/>
    </row>
    <row r="8" spans="1:11" ht="18" x14ac:dyDescent="0.15">
      <c r="B8" s="58"/>
      <c r="C8" s="60"/>
      <c r="D8" s="294" t="s">
        <v>152</v>
      </c>
      <c r="E8" s="294"/>
      <c r="F8" s="294" t="s">
        <v>183</v>
      </c>
      <c r="G8" s="294"/>
      <c r="H8" s="59"/>
      <c r="I8" s="175"/>
      <c r="J8" s="175"/>
    </row>
    <row r="9" spans="1:11" x14ac:dyDescent="0.15">
      <c r="B9" s="58"/>
      <c r="C9" s="204" t="s">
        <v>14</v>
      </c>
      <c r="D9" s="295"/>
      <c r="E9" s="295"/>
      <c r="F9" s="295"/>
      <c r="G9" s="295"/>
      <c r="H9" s="59"/>
      <c r="I9" s="175"/>
      <c r="J9" s="175"/>
    </row>
    <row r="10" spans="1:11" ht="17.25" customHeight="1" x14ac:dyDescent="0.15">
      <c r="B10" s="58"/>
      <c r="C10" s="289"/>
      <c r="D10" s="296" t="s">
        <v>16</v>
      </c>
      <c r="E10" s="297"/>
      <c r="F10" s="296" t="s">
        <v>15</v>
      </c>
      <c r="G10" s="297"/>
      <c r="H10" s="59"/>
      <c r="I10" s="175"/>
      <c r="J10" s="175"/>
    </row>
    <row r="11" spans="1:11" x14ac:dyDescent="0.15">
      <c r="B11" s="58"/>
      <c r="C11" s="290"/>
      <c r="D11" s="292"/>
      <c r="E11" s="293"/>
      <c r="F11" s="292"/>
      <c r="G11" s="293"/>
      <c r="H11" s="59"/>
      <c r="I11" s="175"/>
      <c r="J11" s="175"/>
    </row>
    <row r="12" spans="1:11" ht="17.25" customHeight="1" x14ac:dyDescent="0.15">
      <c r="A12" s="32"/>
      <c r="B12" s="63"/>
      <c r="C12" s="172" t="s">
        <v>260</v>
      </c>
      <c r="D12" s="64"/>
      <c r="E12" s="64"/>
      <c r="F12" s="64"/>
      <c r="G12" s="64"/>
      <c r="H12" s="65"/>
      <c r="I12" s="175"/>
      <c r="J12" s="175"/>
    </row>
    <row r="13" spans="1:11" ht="17.25" customHeight="1" x14ac:dyDescent="0.15">
      <c r="A13" s="32"/>
      <c r="B13" s="175"/>
      <c r="C13" s="175"/>
      <c r="D13" s="175"/>
      <c r="E13" s="175"/>
      <c r="F13" s="175"/>
      <c r="G13" s="175"/>
      <c r="H13" s="175"/>
      <c r="I13" s="175"/>
      <c r="J13" s="175"/>
    </row>
    <row r="14" spans="1:11" ht="17.25" customHeight="1" x14ac:dyDescent="0.15">
      <c r="A14" s="32"/>
      <c r="B14" s="175"/>
      <c r="C14" s="175"/>
      <c r="D14" s="175"/>
      <c r="E14" s="175"/>
      <c r="F14" s="175"/>
      <c r="G14" s="175"/>
      <c r="H14" s="175"/>
      <c r="I14" s="175"/>
      <c r="J14" s="175"/>
    </row>
    <row r="15" spans="1:11" ht="17.25" customHeight="1" x14ac:dyDescent="0.15">
      <c r="A15" s="32"/>
      <c r="B15" s="175"/>
      <c r="C15" s="175"/>
      <c r="D15" s="175"/>
      <c r="E15" s="175"/>
      <c r="F15" s="175"/>
      <c r="G15" s="175"/>
      <c r="H15" s="175"/>
      <c r="I15" s="175"/>
      <c r="J15" s="175"/>
    </row>
    <row r="16" spans="1:11" ht="17.25" customHeight="1" x14ac:dyDescent="0.15">
      <c r="A16" s="32"/>
      <c r="B16" s="175"/>
      <c r="C16" s="175"/>
      <c r="D16" s="175"/>
      <c r="E16" s="175"/>
      <c r="F16" s="175"/>
      <c r="G16" s="175"/>
      <c r="H16" s="175"/>
      <c r="I16" s="175"/>
      <c r="J16" s="175"/>
    </row>
    <row r="17" spans="1:10" ht="17.25" customHeight="1" x14ac:dyDescent="0.15">
      <c r="A17" s="32"/>
      <c r="B17" s="175"/>
      <c r="C17" s="175"/>
      <c r="D17" s="175"/>
      <c r="E17" s="175"/>
      <c r="F17" s="175"/>
      <c r="G17" s="175"/>
      <c r="H17" s="175"/>
      <c r="I17" s="175"/>
      <c r="J17" s="175"/>
    </row>
    <row r="18" spans="1:10" ht="17.25" customHeight="1" x14ac:dyDescent="0.15">
      <c r="A18" s="32"/>
      <c r="B18" s="175"/>
      <c r="C18" s="175"/>
      <c r="D18" s="175"/>
      <c r="E18" s="175"/>
      <c r="F18" s="175"/>
      <c r="G18" s="175"/>
      <c r="H18" s="175"/>
      <c r="I18" s="175"/>
      <c r="J18" s="175"/>
    </row>
    <row r="19" spans="1:10" ht="17.25" customHeight="1" x14ac:dyDescent="0.15">
      <c r="A19" s="32"/>
      <c r="B19" s="175"/>
      <c r="C19" s="175"/>
      <c r="D19" s="175"/>
      <c r="E19" s="175"/>
      <c r="F19" s="175"/>
      <c r="G19" s="175"/>
      <c r="H19" s="175"/>
      <c r="I19" s="175"/>
      <c r="J19" s="175"/>
    </row>
    <row r="20" spans="1:10" ht="17.25" customHeight="1" x14ac:dyDescent="0.15">
      <c r="A20" s="32"/>
      <c r="B20" s="175"/>
      <c r="C20" s="175"/>
      <c r="D20" s="175"/>
      <c r="E20" s="175"/>
      <c r="F20" s="175"/>
      <c r="G20" s="175"/>
      <c r="H20" s="175"/>
      <c r="I20" s="175"/>
      <c r="J20" s="175"/>
    </row>
    <row r="21" spans="1:10" ht="17.25" customHeight="1" x14ac:dyDescent="0.15">
      <c r="A21" s="32"/>
      <c r="B21" s="175"/>
      <c r="C21" s="175"/>
      <c r="D21" s="175"/>
      <c r="E21" s="175"/>
      <c r="F21" s="175"/>
      <c r="G21" s="175"/>
      <c r="H21" s="175"/>
      <c r="I21" s="175"/>
      <c r="J21" s="175"/>
    </row>
    <row r="22" spans="1:10" ht="17.25" customHeight="1" x14ac:dyDescent="0.15">
      <c r="A22" s="32"/>
      <c r="B22" s="175"/>
      <c r="C22" s="175"/>
      <c r="D22" s="175"/>
      <c r="E22" s="175"/>
      <c r="F22" s="175"/>
      <c r="G22" s="175"/>
      <c r="H22" s="175"/>
      <c r="I22" s="175"/>
      <c r="J22" s="175"/>
    </row>
    <row r="23" spans="1:10" ht="17.25" customHeight="1" x14ac:dyDescent="0.15">
      <c r="A23" s="32"/>
      <c r="B23" s="175"/>
      <c r="C23" s="175"/>
      <c r="D23" s="175"/>
      <c r="E23" s="175"/>
      <c r="F23" s="175"/>
      <c r="G23" s="175"/>
      <c r="H23" s="175"/>
      <c r="I23" s="175"/>
      <c r="J23" s="175"/>
    </row>
    <row r="24" spans="1:10" ht="17.25" customHeight="1" x14ac:dyDescent="0.15">
      <c r="A24" s="32"/>
      <c r="B24" s="175"/>
      <c r="C24" s="175"/>
      <c r="D24" s="175"/>
      <c r="E24" s="175"/>
      <c r="F24" s="175"/>
      <c r="G24" s="175"/>
      <c r="H24" s="175"/>
      <c r="I24" s="175"/>
      <c r="J24" s="175"/>
    </row>
    <row r="25" spans="1:10" ht="17.25" customHeight="1" x14ac:dyDescent="0.15">
      <c r="A25" s="32"/>
      <c r="B25" s="175"/>
      <c r="C25" s="175"/>
      <c r="D25" s="175"/>
      <c r="E25" s="175"/>
      <c r="F25" s="175"/>
      <c r="G25" s="175"/>
      <c r="H25" s="175"/>
      <c r="I25" s="175"/>
      <c r="J25" s="175"/>
    </row>
    <row r="26" spans="1:10" ht="17.25" customHeight="1" x14ac:dyDescent="0.15">
      <c r="A26" s="32"/>
      <c r="B26" s="175"/>
      <c r="C26" s="175"/>
      <c r="D26" s="175"/>
      <c r="E26" s="175"/>
      <c r="F26" s="175"/>
      <c r="G26" s="175"/>
      <c r="H26" s="175"/>
      <c r="I26" s="175"/>
      <c r="J26" s="175"/>
    </row>
    <row r="27" spans="1:10" ht="17.25" customHeight="1" x14ac:dyDescent="0.15">
      <c r="A27" s="32"/>
      <c r="B27" s="175"/>
      <c r="C27" s="175"/>
      <c r="D27" s="175"/>
      <c r="E27" s="175"/>
      <c r="F27" s="175"/>
      <c r="G27" s="175"/>
      <c r="H27" s="175"/>
      <c r="I27" s="175"/>
      <c r="J27" s="175"/>
    </row>
    <row r="28" spans="1:10" ht="17.25" customHeight="1" x14ac:dyDescent="0.15">
      <c r="A28" s="32"/>
      <c r="B28" s="175"/>
      <c r="C28" s="175"/>
      <c r="D28" s="175"/>
      <c r="E28" s="175"/>
      <c r="F28" s="175"/>
      <c r="G28" s="175"/>
      <c r="H28" s="175"/>
      <c r="I28" s="175"/>
      <c r="J28" s="175"/>
    </row>
    <row r="29" spans="1:10" ht="17.25" customHeight="1" x14ac:dyDescent="0.15">
      <c r="A29" s="32"/>
      <c r="B29" s="175"/>
      <c r="C29" s="175"/>
      <c r="D29" s="175"/>
      <c r="E29" s="175"/>
      <c r="F29" s="175"/>
      <c r="G29" s="175"/>
      <c r="H29" s="175"/>
      <c r="I29" s="175"/>
      <c r="J29" s="175"/>
    </row>
    <row r="30" spans="1:10" ht="17.25" customHeight="1" x14ac:dyDescent="0.15">
      <c r="A30" s="32"/>
      <c r="B30" s="175"/>
      <c r="C30" s="175"/>
      <c r="D30" s="175"/>
      <c r="E30" s="175"/>
      <c r="F30" s="175"/>
      <c r="G30" s="175"/>
      <c r="H30" s="175"/>
      <c r="I30" s="175"/>
      <c r="J30" s="175"/>
    </row>
    <row r="31" spans="1:10" ht="17.25" customHeight="1" x14ac:dyDescent="0.15">
      <c r="A31" s="32"/>
      <c r="B31" s="175"/>
      <c r="C31" s="175"/>
      <c r="D31" s="175"/>
      <c r="E31" s="175"/>
      <c r="F31" s="175"/>
      <c r="G31" s="175"/>
      <c r="H31" s="175"/>
      <c r="I31" s="175"/>
      <c r="J31" s="175"/>
    </row>
    <row r="32" spans="1:10" ht="28.5" customHeight="1" x14ac:dyDescent="0.15">
      <c r="B32" s="175"/>
      <c r="C32" s="175"/>
      <c r="D32" s="175"/>
      <c r="E32" s="175"/>
      <c r="F32" s="175"/>
      <c r="G32" s="175"/>
      <c r="H32" s="175"/>
      <c r="I32" s="175"/>
      <c r="J32" s="175"/>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68" priority="4" stopIfTrue="1" operator="equal">
      <formula>"FAIL"</formula>
    </cfRule>
    <cfRule type="cellIs" dxfId="67" priority="5" stopIfTrue="1" operator="equal">
      <formula>"PASS"</formula>
    </cfRule>
  </conditionalFormatting>
  <conditionalFormatting sqref="D9">
    <cfRule type="cellIs" dxfId="66" priority="2" operator="equal">
      <formula>"FAIL"</formula>
    </cfRule>
    <cfRule type="cellIs" dxfId="65" priority="3" operator="equal">
      <formula>"PASS"</formula>
    </cfRule>
  </conditionalFormatting>
  <conditionalFormatting sqref="D11:G11">
    <cfRule type="cellIs" dxfId="64"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19" zoomScale="85" zoomScaleNormal="85" workbookViewId="0">
      <selection activeCell="O44" sqref="O4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31" t="s">
        <v>46</v>
      </c>
      <c r="D4" s="242"/>
      <c r="E4" s="242"/>
      <c r="F4" s="242"/>
      <c r="G4" s="242"/>
      <c r="H4" s="242"/>
      <c r="I4" s="8"/>
    </row>
    <row r="5" spans="1:10" x14ac:dyDescent="0.15">
      <c r="B5" s="7"/>
      <c r="C5" s="9"/>
      <c r="D5" s="9"/>
      <c r="E5" s="9"/>
      <c r="F5" s="9"/>
      <c r="G5" s="9"/>
      <c r="H5" s="9"/>
      <c r="I5" s="8"/>
    </row>
    <row r="6" spans="1:10" ht="18.75" x14ac:dyDescent="0.15">
      <c r="B6" s="7"/>
      <c r="C6" s="246" t="s">
        <v>49</v>
      </c>
      <c r="D6" s="246"/>
      <c r="E6" s="246"/>
      <c r="F6" s="246"/>
      <c r="G6" s="246"/>
      <c r="H6" s="246"/>
      <c r="I6" s="8"/>
    </row>
    <row r="7" spans="1:10" ht="18.75" customHeight="1" x14ac:dyDescent="0.15">
      <c r="B7" s="7"/>
      <c r="C7" s="239" t="s">
        <v>146</v>
      </c>
      <c r="D7" s="246"/>
      <c r="E7" s="246"/>
      <c r="F7" s="246"/>
      <c r="G7" s="246"/>
      <c r="H7" s="246"/>
      <c r="I7" s="8"/>
    </row>
    <row r="8" spans="1:10" ht="18.75" x14ac:dyDescent="0.15">
      <c r="B8" s="7"/>
      <c r="C8" s="246" t="s">
        <v>47</v>
      </c>
      <c r="D8" s="246"/>
      <c r="E8" s="246"/>
      <c r="F8" s="246"/>
      <c r="G8" s="246"/>
      <c r="H8" s="246"/>
      <c r="I8" s="8"/>
    </row>
    <row r="9" spans="1:10" ht="18.75" x14ac:dyDescent="0.15">
      <c r="B9" s="7"/>
      <c r="C9" s="246" t="s">
        <v>147</v>
      </c>
      <c r="D9" s="246"/>
      <c r="E9" s="246"/>
      <c r="F9" s="246"/>
      <c r="G9" s="246"/>
      <c r="H9" s="246"/>
      <c r="I9" s="37"/>
    </row>
    <row r="10" spans="1:10" x14ac:dyDescent="0.15">
      <c r="B10" s="7"/>
      <c r="C10" s="246"/>
      <c r="D10" s="246"/>
      <c r="E10" s="246"/>
      <c r="F10" s="246"/>
      <c r="G10" s="246"/>
      <c r="H10" s="246"/>
      <c r="I10" s="37"/>
    </row>
    <row r="11" spans="1:10" ht="17.25" x14ac:dyDescent="0.15">
      <c r="B11" s="7"/>
      <c r="C11" s="343" t="s">
        <v>238</v>
      </c>
      <c r="D11" s="343"/>
      <c r="E11" s="343"/>
      <c r="F11" s="343"/>
      <c r="G11" s="343"/>
      <c r="H11" s="343"/>
      <c r="I11" s="37"/>
    </row>
    <row r="12" spans="1:10" ht="18" x14ac:dyDescent="0.15">
      <c r="B12" s="7"/>
      <c r="C12" s="341" t="s">
        <v>309</v>
      </c>
      <c r="D12" s="342"/>
      <c r="E12" s="342"/>
      <c r="F12" s="342"/>
      <c r="G12" s="342"/>
      <c r="H12" s="103"/>
      <c r="I12" s="37"/>
    </row>
    <row r="13" spans="1:10" ht="20.45" customHeight="1" x14ac:dyDescent="0.15">
      <c r="B13" s="7"/>
      <c r="C13" s="138"/>
      <c r="D13" s="136"/>
      <c r="E13" s="136"/>
      <c r="F13" s="136"/>
      <c r="G13" s="136"/>
      <c r="H13" s="134"/>
      <c r="I13" s="37"/>
    </row>
    <row r="14" spans="1:10" ht="18" x14ac:dyDescent="0.15">
      <c r="B14" s="7"/>
      <c r="C14" s="103"/>
      <c r="D14" s="103"/>
      <c r="E14" s="294" t="s">
        <v>184</v>
      </c>
      <c r="F14" s="294"/>
      <c r="G14" s="294" t="s">
        <v>295</v>
      </c>
      <c r="H14" s="294"/>
      <c r="I14" s="37"/>
    </row>
    <row r="15" spans="1:10" x14ac:dyDescent="0.15">
      <c r="A15" s="8"/>
      <c r="B15" s="9"/>
      <c r="C15" s="10" t="s">
        <v>0</v>
      </c>
      <c r="D15" s="10"/>
      <c r="E15" s="346"/>
      <c r="F15" s="346"/>
      <c r="G15" s="346"/>
      <c r="H15" s="346"/>
      <c r="I15" s="37"/>
    </row>
    <row r="16" spans="1:10" ht="17.25" x14ac:dyDescent="0.15">
      <c r="A16" s="8"/>
      <c r="B16" s="9"/>
      <c r="C16" s="250" t="s">
        <v>79</v>
      </c>
      <c r="D16" s="250"/>
      <c r="E16" s="260" t="s">
        <v>296</v>
      </c>
      <c r="F16" s="308"/>
      <c r="G16" s="260" t="s">
        <v>74</v>
      </c>
      <c r="H16" s="308"/>
      <c r="I16" s="38"/>
      <c r="J16" s="7"/>
    </row>
    <row r="17" spans="1:10" x14ac:dyDescent="0.15">
      <c r="A17" s="8"/>
      <c r="B17" s="9"/>
      <c r="C17" s="250"/>
      <c r="D17" s="250"/>
      <c r="E17" s="169" t="s">
        <v>254</v>
      </c>
      <c r="F17" s="169" t="s">
        <v>41</v>
      </c>
      <c r="G17" s="169" t="s">
        <v>36</v>
      </c>
      <c r="H17" s="169" t="s">
        <v>41</v>
      </c>
      <c r="I17" s="38"/>
      <c r="J17" s="7"/>
    </row>
    <row r="18" spans="1:10" x14ac:dyDescent="0.15">
      <c r="A18" s="8"/>
      <c r="B18" s="9"/>
      <c r="C18" s="250"/>
      <c r="D18" s="250"/>
      <c r="E18" s="106" t="s">
        <v>249</v>
      </c>
      <c r="F18" s="106" t="s">
        <v>249</v>
      </c>
      <c r="G18" s="169" t="s">
        <v>249</v>
      </c>
      <c r="H18" s="169" t="s">
        <v>249</v>
      </c>
      <c r="I18" s="38"/>
      <c r="J18" s="7"/>
    </row>
    <row r="19" spans="1:10" x14ac:dyDescent="0.15">
      <c r="A19" s="8"/>
      <c r="B19" s="9"/>
      <c r="C19" s="335" t="s">
        <v>50</v>
      </c>
      <c r="D19" s="336"/>
      <c r="E19" s="98"/>
      <c r="F19" s="98"/>
      <c r="G19" s="98"/>
      <c r="H19" s="98"/>
      <c r="I19" s="38"/>
      <c r="J19" s="7"/>
    </row>
    <row r="20" spans="1:10" x14ac:dyDescent="0.15">
      <c r="A20" s="8"/>
      <c r="B20" s="9"/>
      <c r="C20" s="344" t="s">
        <v>51</v>
      </c>
      <c r="D20" s="345"/>
      <c r="E20" s="98"/>
      <c r="F20" s="98"/>
      <c r="G20" s="98"/>
      <c r="H20" s="98"/>
      <c r="I20" s="38"/>
      <c r="J20" s="7"/>
    </row>
    <row r="21" spans="1:10" x14ac:dyDescent="0.15">
      <c r="A21" s="8"/>
      <c r="B21" s="9"/>
      <c r="C21" s="351" t="s">
        <v>52</v>
      </c>
      <c r="D21" s="352"/>
      <c r="E21" s="98"/>
      <c r="F21" s="98"/>
      <c r="G21" s="98"/>
      <c r="H21" s="98"/>
      <c r="I21" s="38"/>
      <c r="J21" s="7"/>
    </row>
    <row r="22" spans="1:10" x14ac:dyDescent="0.15">
      <c r="A22" s="8"/>
      <c r="B22" s="9"/>
      <c r="C22" s="337" t="s">
        <v>53</v>
      </c>
      <c r="D22" s="338"/>
      <c r="E22" s="98"/>
      <c r="F22" s="98"/>
      <c r="G22" s="98"/>
      <c r="H22" s="98"/>
      <c r="I22" s="38"/>
      <c r="J22" s="7"/>
    </row>
    <row r="23" spans="1:10" x14ac:dyDescent="0.15">
      <c r="A23" s="8"/>
      <c r="B23" s="9"/>
      <c r="C23" s="339" t="s">
        <v>54</v>
      </c>
      <c r="D23" s="340"/>
      <c r="E23" s="98"/>
      <c r="F23" s="98"/>
      <c r="G23" s="98"/>
      <c r="H23" s="98"/>
      <c r="I23" s="38"/>
      <c r="J23" s="7"/>
    </row>
    <row r="24" spans="1:10" x14ac:dyDescent="0.15">
      <c r="A24" s="8"/>
      <c r="B24" s="9"/>
      <c r="C24" s="359" t="s">
        <v>55</v>
      </c>
      <c r="D24" s="360"/>
      <c r="E24" s="98"/>
      <c r="F24" s="98"/>
      <c r="G24" s="98"/>
      <c r="H24" s="98"/>
      <c r="I24" s="38"/>
      <c r="J24" s="7"/>
    </row>
    <row r="25" spans="1:10" x14ac:dyDescent="0.15">
      <c r="A25" s="8"/>
      <c r="B25" s="9"/>
      <c r="C25" s="355" t="s">
        <v>56</v>
      </c>
      <c r="D25" s="356"/>
      <c r="E25" s="98"/>
      <c r="F25" s="98"/>
      <c r="G25" s="98"/>
      <c r="H25" s="98"/>
      <c r="I25" s="38"/>
      <c r="J25" s="7"/>
    </row>
    <row r="26" spans="1:10" x14ac:dyDescent="0.15">
      <c r="A26" s="8"/>
      <c r="B26" s="9"/>
      <c r="C26" s="357" t="s">
        <v>57</v>
      </c>
      <c r="D26" s="358"/>
      <c r="E26" s="98"/>
      <c r="F26" s="98"/>
      <c r="G26" s="98"/>
      <c r="H26" s="98"/>
      <c r="I26" s="9"/>
      <c r="J26" s="7"/>
    </row>
    <row r="27" spans="1:10" x14ac:dyDescent="0.15">
      <c r="A27" s="8"/>
      <c r="B27" s="9"/>
      <c r="C27" s="325" t="s">
        <v>58</v>
      </c>
      <c r="D27" s="326"/>
      <c r="E27" s="98"/>
      <c r="F27" s="98"/>
      <c r="G27" s="98"/>
      <c r="H27" s="98"/>
      <c r="I27" s="9"/>
      <c r="J27" s="7"/>
    </row>
    <row r="28" spans="1:10" x14ac:dyDescent="0.15">
      <c r="A28" s="8"/>
      <c r="C28" s="349" t="s">
        <v>59</v>
      </c>
      <c r="D28" s="350"/>
      <c r="E28" s="98"/>
      <c r="F28" s="98"/>
      <c r="G28" s="98"/>
      <c r="H28" s="98"/>
      <c r="J28" s="7"/>
    </row>
    <row r="29" spans="1:10" x14ac:dyDescent="0.15">
      <c r="A29" s="8"/>
      <c r="C29" s="333" t="s">
        <v>60</v>
      </c>
      <c r="D29" s="334"/>
      <c r="E29" s="98"/>
      <c r="F29" s="98"/>
      <c r="G29" s="98"/>
      <c r="H29" s="98"/>
      <c r="J29" s="7"/>
    </row>
    <row r="30" spans="1:10" x14ac:dyDescent="0.15">
      <c r="A30" s="8"/>
      <c r="C30" s="353" t="s">
        <v>61</v>
      </c>
      <c r="D30" s="354"/>
      <c r="E30" s="98"/>
      <c r="F30" s="98"/>
      <c r="G30" s="98"/>
      <c r="H30" s="98"/>
      <c r="J30" s="7"/>
    </row>
    <row r="31" spans="1:10" x14ac:dyDescent="0.15">
      <c r="A31" s="8"/>
      <c r="C31" s="315" t="s">
        <v>62</v>
      </c>
      <c r="D31" s="316"/>
      <c r="E31" s="98"/>
      <c r="F31" s="98"/>
      <c r="G31" s="98"/>
      <c r="H31" s="98"/>
      <c r="J31" s="7"/>
    </row>
    <row r="32" spans="1:10" x14ac:dyDescent="0.15">
      <c r="A32" s="8"/>
      <c r="C32" s="317" t="s">
        <v>63</v>
      </c>
      <c r="D32" s="318"/>
      <c r="E32" s="98"/>
      <c r="F32" s="98"/>
      <c r="G32" s="98"/>
      <c r="H32" s="98"/>
      <c r="J32" s="7"/>
    </row>
    <row r="33" spans="1:10" x14ac:dyDescent="0.15">
      <c r="A33" s="8"/>
      <c r="C33" s="319" t="s">
        <v>64</v>
      </c>
      <c r="D33" s="320"/>
      <c r="E33" s="98"/>
      <c r="F33" s="98"/>
      <c r="G33" s="98"/>
      <c r="H33" s="98"/>
      <c r="J33" s="7"/>
    </row>
    <row r="34" spans="1:10" x14ac:dyDescent="0.15">
      <c r="A34" s="8"/>
      <c r="C34" s="347" t="s">
        <v>65</v>
      </c>
      <c r="D34" s="348"/>
      <c r="E34" s="98"/>
      <c r="F34" s="98"/>
      <c r="G34" s="98"/>
      <c r="H34" s="98"/>
      <c r="J34" s="7"/>
    </row>
    <row r="35" spans="1:10" x14ac:dyDescent="0.15">
      <c r="A35" s="8"/>
      <c r="C35" s="331" t="s">
        <v>66</v>
      </c>
      <c r="D35" s="332"/>
      <c r="E35" s="98"/>
      <c r="F35" s="98"/>
      <c r="G35" s="98"/>
      <c r="H35" s="98"/>
      <c r="J35" s="7"/>
    </row>
    <row r="36" spans="1:10" x14ac:dyDescent="0.15">
      <c r="A36" s="8"/>
      <c r="C36" s="327" t="s">
        <v>67</v>
      </c>
      <c r="D36" s="328"/>
      <c r="E36" s="98"/>
      <c r="F36" s="98"/>
      <c r="G36" s="98"/>
      <c r="H36" s="98"/>
      <c r="J36" s="7"/>
    </row>
    <row r="37" spans="1:10" x14ac:dyDescent="0.15">
      <c r="A37" s="8"/>
      <c r="C37" s="329" t="s">
        <v>68</v>
      </c>
      <c r="D37" s="330"/>
      <c r="E37" s="98"/>
      <c r="F37" s="98"/>
      <c r="G37" s="98"/>
      <c r="H37" s="98"/>
      <c r="J37" s="7"/>
    </row>
    <row r="38" spans="1:10" x14ac:dyDescent="0.15">
      <c r="A38" s="8"/>
      <c r="C38" s="313" t="s">
        <v>69</v>
      </c>
      <c r="D38" s="314"/>
      <c r="E38" s="98"/>
      <c r="F38" s="98"/>
      <c r="G38" s="98"/>
      <c r="H38" s="98"/>
      <c r="J38" s="7"/>
    </row>
    <row r="39" spans="1:10" x14ac:dyDescent="0.15">
      <c r="A39" s="8"/>
      <c r="C39" s="311" t="s">
        <v>70</v>
      </c>
      <c r="D39" s="312"/>
      <c r="E39" s="98"/>
      <c r="F39" s="98"/>
      <c r="G39" s="98"/>
      <c r="H39" s="98"/>
      <c r="J39" s="7"/>
    </row>
    <row r="40" spans="1:10" x14ac:dyDescent="0.15">
      <c r="A40" s="8"/>
      <c r="C40" s="321" t="s">
        <v>71</v>
      </c>
      <c r="D40" s="322"/>
      <c r="E40" s="98"/>
      <c r="F40" s="98"/>
      <c r="G40" s="98"/>
      <c r="H40" s="98"/>
      <c r="J40" s="7"/>
    </row>
    <row r="41" spans="1:10" x14ac:dyDescent="0.15">
      <c r="A41" s="8"/>
      <c r="C41" s="323" t="s">
        <v>72</v>
      </c>
      <c r="D41" s="324"/>
      <c r="E41" s="98"/>
      <c r="F41" s="98"/>
      <c r="G41" s="98"/>
      <c r="H41" s="98"/>
      <c r="J41" s="7"/>
    </row>
    <row r="42" spans="1:10" x14ac:dyDescent="0.15">
      <c r="A42" s="8"/>
      <c r="C42" s="309" t="s">
        <v>73</v>
      </c>
      <c r="D42" s="310"/>
      <c r="E42" s="98"/>
      <c r="F42" s="98"/>
      <c r="G42" s="98"/>
      <c r="H42" s="98"/>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31" t="s">
        <v>95</v>
      </c>
      <c r="D46" s="231"/>
      <c r="E46" s="231"/>
      <c r="F46" s="231"/>
      <c r="G46" s="231"/>
      <c r="H46" s="231"/>
      <c r="I46" s="8"/>
    </row>
    <row r="47" spans="1:10" ht="18.75" x14ac:dyDescent="0.15">
      <c r="B47" s="58"/>
      <c r="C47" s="66"/>
      <c r="D47" s="66"/>
      <c r="E47" s="66"/>
      <c r="F47" s="66"/>
      <c r="G47" s="66"/>
      <c r="H47" s="60"/>
      <c r="I47" s="8"/>
    </row>
    <row r="48" spans="1:10" ht="50.25" customHeight="1" x14ac:dyDescent="0.15">
      <c r="B48" s="58"/>
      <c r="C48" s="238" t="s">
        <v>255</v>
      </c>
      <c r="D48" s="246"/>
      <c r="E48" s="246"/>
      <c r="F48" s="246"/>
      <c r="G48" s="246"/>
      <c r="H48" s="246"/>
      <c r="I48" s="8"/>
    </row>
    <row r="49" spans="2:9" ht="54.75" customHeight="1" x14ac:dyDescent="0.15">
      <c r="B49" s="58"/>
      <c r="C49" s="301" t="s">
        <v>263</v>
      </c>
      <c r="D49" s="246"/>
      <c r="E49" s="246"/>
      <c r="F49" s="246"/>
      <c r="G49" s="246"/>
      <c r="H49" s="103"/>
      <c r="I49" s="8"/>
    </row>
    <row r="50" spans="2:9" ht="18" x14ac:dyDescent="0.15">
      <c r="B50" s="58"/>
      <c r="C50" s="110"/>
      <c r="D50" s="103"/>
      <c r="F50" s="67" t="s">
        <v>152</v>
      </c>
      <c r="H50" s="67" t="s">
        <v>295</v>
      </c>
      <c r="I50" s="8"/>
    </row>
    <row r="51" spans="2:9" x14ac:dyDescent="0.15">
      <c r="B51" s="58"/>
      <c r="C51" s="10" t="s">
        <v>0</v>
      </c>
      <c r="D51" s="61"/>
      <c r="F51" s="189"/>
      <c r="H51" s="189"/>
      <c r="I51" s="8"/>
    </row>
    <row r="52" spans="2:9" ht="17.25" customHeight="1" x14ac:dyDescent="0.15">
      <c r="B52" s="58"/>
      <c r="C52" s="302" t="s">
        <v>102</v>
      </c>
      <c r="D52" s="303"/>
      <c r="E52" s="304"/>
      <c r="F52" s="106" t="s">
        <v>96</v>
      </c>
      <c r="G52" s="106" t="s">
        <v>97</v>
      </c>
      <c r="H52" s="106" t="s">
        <v>98</v>
      </c>
      <c r="I52" s="8"/>
    </row>
    <row r="53" spans="2:9" ht="17.25" customHeight="1" x14ac:dyDescent="0.15">
      <c r="B53" s="58"/>
      <c r="C53" s="305"/>
      <c r="D53" s="306"/>
      <c r="E53" s="307"/>
      <c r="F53" s="169" t="s">
        <v>249</v>
      </c>
      <c r="G53" s="169" t="s">
        <v>249</v>
      </c>
      <c r="H53" s="169" t="s">
        <v>249</v>
      </c>
      <c r="I53" s="8"/>
    </row>
    <row r="54" spans="2:9" ht="17.25" x14ac:dyDescent="0.15">
      <c r="B54" s="58"/>
      <c r="C54" s="298" t="s">
        <v>99</v>
      </c>
      <c r="D54" s="299"/>
      <c r="E54" s="300"/>
      <c r="F54" s="119"/>
      <c r="G54" s="119"/>
      <c r="H54" s="119"/>
      <c r="I54" s="8"/>
    </row>
    <row r="55" spans="2:9" ht="17.25" x14ac:dyDescent="0.15">
      <c r="B55" s="58"/>
      <c r="C55" s="298" t="s">
        <v>100</v>
      </c>
      <c r="D55" s="299"/>
      <c r="E55" s="300"/>
      <c r="F55" s="119"/>
      <c r="G55" s="119"/>
      <c r="H55" s="119"/>
      <c r="I55" s="8"/>
    </row>
    <row r="56" spans="2:9" ht="8.25" customHeight="1" x14ac:dyDescent="0.15">
      <c r="B56" s="63"/>
      <c r="C56" s="64"/>
      <c r="D56" s="64"/>
      <c r="E56" s="64"/>
      <c r="F56" s="64"/>
      <c r="G56" s="64"/>
      <c r="H56" s="64"/>
      <c r="I56" s="17"/>
    </row>
  </sheetData>
  <sheetProtection selectLockedCells="1"/>
  <mergeCells count="4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 ref="C12:G12"/>
    <mergeCell ref="C11:H11"/>
    <mergeCell ref="C20:D20"/>
    <mergeCell ref="G16:H16"/>
    <mergeCell ref="E14:F14"/>
    <mergeCell ref="E15:F15"/>
    <mergeCell ref="G14:H14"/>
    <mergeCell ref="G15:H15"/>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48:H48"/>
    <mergeCell ref="C54:E54"/>
    <mergeCell ref="C55:E55"/>
    <mergeCell ref="C49:G49"/>
    <mergeCell ref="C52:E53"/>
  </mergeCells>
  <phoneticPr fontId="3" type="noConversion"/>
  <conditionalFormatting sqref="E15">
    <cfRule type="cellIs" dxfId="63" priority="41" stopIfTrue="1" operator="equal">
      <formula>"FAIL"</formula>
    </cfRule>
    <cfRule type="cellIs" dxfId="62" priority="42" stopIfTrue="1" operator="equal">
      <formula>"PASS"</formula>
    </cfRule>
  </conditionalFormatting>
  <conditionalFormatting sqref="F51">
    <cfRule type="cellIs" dxfId="61" priority="29" stopIfTrue="1" operator="equal">
      <formula>"FAIL"</formula>
    </cfRule>
    <cfRule type="cellIs" dxfId="60" priority="30" stopIfTrue="1" operator="equal">
      <formula>"PASS"</formula>
    </cfRule>
  </conditionalFormatting>
  <conditionalFormatting sqref="F54:G55">
    <cfRule type="cellIs" dxfId="59" priority="11" operator="between">
      <formula>1.24999999999999</formula>
      <formula>1.3</formula>
    </cfRule>
    <cfRule type="cellIs" dxfId="58" priority="12" operator="between">
      <formula>1</formula>
      <formula>1.05</formula>
    </cfRule>
    <cfRule type="cellIs" dxfId="57" priority="28" operator="between">
      <formula>0.000000000001</formula>
      <formula>1</formula>
    </cfRule>
  </conditionalFormatting>
  <conditionalFormatting sqref="H54:H55">
    <cfRule type="cellIs" dxfId="56" priority="9" operator="between">
      <formula>1.19999999999999</formula>
      <formula>1.25</formula>
    </cfRule>
    <cfRule type="cellIs" dxfId="55" priority="10" operator="between">
      <formula>0.95</formula>
      <formula>0.999999999999999</formula>
    </cfRule>
    <cfRule type="cellIs" dxfId="54" priority="27" operator="between">
      <formula>0.0000000001</formula>
      <formula>0.95</formula>
    </cfRule>
  </conditionalFormatting>
  <conditionalFormatting sqref="G19:G42">
    <cfRule type="cellIs" dxfId="53" priority="23" operator="greaterThanOrEqual">
      <formula>35</formula>
    </cfRule>
    <cfRule type="cellIs" dxfId="52" priority="24" operator="greaterThan">
      <formula>35</formula>
    </cfRule>
    <cfRule type="cellIs" dxfId="51" priority="25" operator="between">
      <formula>30</formula>
      <formula>34.9999999999999</formula>
    </cfRule>
  </conditionalFormatting>
  <conditionalFormatting sqref="E19:E42 H19:H42">
    <cfRule type="cellIs" dxfId="50" priority="17" operator="greaterThanOrEqual">
      <formula>35</formula>
    </cfRule>
    <cfRule type="cellIs" dxfId="49" priority="18" operator="greaterThan">
      <formula>25</formula>
    </cfRule>
  </conditionalFormatting>
  <conditionalFormatting sqref="F19:F42">
    <cfRule type="cellIs" dxfId="48" priority="15" operator="greaterThanOrEqual">
      <formula>35</formula>
    </cfRule>
    <cfRule type="cellIs" dxfId="47" priority="16" operator="greaterThan">
      <formula>25</formula>
    </cfRule>
  </conditionalFormatting>
  <conditionalFormatting sqref="G15">
    <cfRule type="cellIs" dxfId="46" priority="5" stopIfTrue="1" operator="equal">
      <formula>"FAIL"</formula>
    </cfRule>
    <cfRule type="cellIs" dxfId="45" priority="6" stopIfTrue="1" operator="equal">
      <formula>"PASS"</formula>
    </cfRule>
  </conditionalFormatting>
  <conditionalFormatting sqref="H51">
    <cfRule type="cellIs" dxfId="44" priority="3" stopIfTrue="1" operator="equal">
      <formula>"FAIL"</formula>
    </cfRule>
    <cfRule type="cellIs" dxfId="43" priority="4" stopIfTrue="1" operator="equal">
      <formula>"PASS"</formula>
    </cfRule>
  </conditionalFormatting>
  <conditionalFormatting sqref="F54">
    <cfRule type="cellIs" dxfId="42" priority="2" operator="between">
      <formula>1.3</formula>
      <formula>100</formula>
    </cfRule>
  </conditionalFormatting>
  <conditionalFormatting sqref="H54">
    <cfRule type="cellIs" dxfId="41"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L15" sqref="L15"/>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31" t="s">
        <v>155</v>
      </c>
      <c r="D4" s="231"/>
      <c r="E4" s="231"/>
      <c r="F4" s="231"/>
      <c r="G4" s="231"/>
      <c r="H4" s="231"/>
      <c r="I4" s="231"/>
      <c r="J4" s="231"/>
      <c r="K4" s="231"/>
      <c r="L4" s="231"/>
      <c r="M4" s="8"/>
    </row>
    <row r="5" spans="2:14" ht="13.5" customHeight="1" x14ac:dyDescent="0.15">
      <c r="B5" s="7"/>
      <c r="C5" s="9"/>
      <c r="D5" s="9"/>
      <c r="E5" s="9"/>
      <c r="F5" s="9"/>
      <c r="G5" s="9"/>
      <c r="H5" s="9"/>
      <c r="I5" s="9"/>
      <c r="J5" s="9"/>
      <c r="K5" s="9"/>
      <c r="L5" s="9"/>
      <c r="M5" s="8"/>
    </row>
    <row r="6" spans="2:14" ht="15" customHeight="1" x14ac:dyDescent="0.15">
      <c r="B6" s="7"/>
      <c r="C6" s="246" t="s">
        <v>1</v>
      </c>
      <c r="D6" s="246"/>
      <c r="E6" s="246"/>
      <c r="F6" s="246"/>
      <c r="G6" s="246"/>
      <c r="H6" s="246"/>
      <c r="I6" s="246"/>
      <c r="J6" s="246"/>
      <c r="K6" s="246"/>
      <c r="L6" s="246"/>
      <c r="M6" s="8"/>
    </row>
    <row r="7" spans="2:14" ht="18.75" x14ac:dyDescent="0.15">
      <c r="B7" s="7"/>
      <c r="C7" s="246" t="s">
        <v>78</v>
      </c>
      <c r="D7" s="246"/>
      <c r="E7" s="246"/>
      <c r="F7" s="246"/>
      <c r="G7" s="246"/>
      <c r="H7" s="246"/>
      <c r="I7" s="246"/>
      <c r="J7" s="246"/>
      <c r="K7" s="246"/>
      <c r="L7" s="246"/>
      <c r="M7" s="8"/>
    </row>
    <row r="8" spans="2:14" ht="13.5" customHeight="1" x14ac:dyDescent="0.15">
      <c r="B8" s="7"/>
      <c r="C8" s="9"/>
      <c r="D8" s="9"/>
      <c r="E8" s="9"/>
      <c r="F8" s="9"/>
      <c r="G8" s="9"/>
      <c r="H8" s="9"/>
      <c r="I8" s="9"/>
      <c r="J8" s="9"/>
      <c r="K8" s="9"/>
      <c r="L8" s="9"/>
      <c r="M8" s="8"/>
    </row>
    <row r="9" spans="2:14" ht="84.75" customHeight="1" x14ac:dyDescent="0.15">
      <c r="B9" s="7"/>
      <c r="C9" s="239" t="s">
        <v>315</v>
      </c>
      <c r="D9" s="239"/>
      <c r="E9" s="239"/>
      <c r="F9" s="239"/>
      <c r="G9" s="239"/>
      <c r="H9" s="239"/>
      <c r="I9" s="239"/>
      <c r="J9" s="239"/>
      <c r="K9" s="239"/>
      <c r="L9" s="239"/>
      <c r="M9" s="8"/>
    </row>
    <row r="10" spans="2:14" ht="25.5" customHeight="1" x14ac:dyDescent="0.15">
      <c r="B10" s="7"/>
      <c r="C10" s="341" t="s">
        <v>264</v>
      </c>
      <c r="D10" s="342"/>
      <c r="E10" s="342"/>
      <c r="F10" s="342"/>
      <c r="G10" s="342"/>
      <c r="H10" s="201"/>
      <c r="I10" s="102"/>
      <c r="J10" s="102"/>
      <c r="K10" s="102"/>
      <c r="L10" s="102"/>
      <c r="M10" s="8"/>
    </row>
    <row r="11" spans="2:14" ht="18" x14ac:dyDescent="0.15">
      <c r="B11" s="7"/>
      <c r="C11" s="9"/>
      <c r="D11" s="294" t="s">
        <v>152</v>
      </c>
      <c r="E11" s="294"/>
      <c r="F11" s="294"/>
      <c r="G11" s="294"/>
      <c r="H11" s="200"/>
      <c r="I11" s="294" t="s">
        <v>183</v>
      </c>
      <c r="J11" s="294"/>
      <c r="K11" s="294"/>
      <c r="L11" s="294"/>
      <c r="M11" s="8"/>
    </row>
    <row r="12" spans="2:14" x14ac:dyDescent="0.15">
      <c r="B12" s="7"/>
      <c r="C12" s="38" t="s">
        <v>294</v>
      </c>
      <c r="D12" s="361"/>
      <c r="E12" s="361"/>
      <c r="F12" s="361"/>
      <c r="G12" s="361"/>
      <c r="H12" s="191"/>
      <c r="I12" s="361"/>
      <c r="J12" s="361"/>
      <c r="K12" s="361"/>
      <c r="L12" s="361"/>
      <c r="M12" s="9"/>
      <c r="N12" s="7"/>
    </row>
    <row r="13" spans="2:14" ht="17.25" x14ac:dyDescent="0.15">
      <c r="B13" s="7"/>
      <c r="C13" s="363" t="s">
        <v>148</v>
      </c>
      <c r="D13" s="362" t="s">
        <v>17</v>
      </c>
      <c r="E13" s="362"/>
      <c r="F13" s="362"/>
      <c r="G13" s="362"/>
      <c r="H13" s="205"/>
      <c r="I13" s="362" t="s">
        <v>293</v>
      </c>
      <c r="J13" s="362"/>
      <c r="K13" s="362"/>
      <c r="L13" s="362"/>
      <c r="M13" s="9"/>
      <c r="N13" s="7"/>
    </row>
    <row r="14" spans="2:14" ht="15.75" customHeight="1" x14ac:dyDescent="0.15">
      <c r="B14" s="7"/>
      <c r="C14" s="363"/>
      <c r="D14" s="74" t="s">
        <v>289</v>
      </c>
      <c r="E14" s="75" t="s">
        <v>290</v>
      </c>
      <c r="F14" s="76" t="s">
        <v>291</v>
      </c>
      <c r="G14" s="11" t="s">
        <v>292</v>
      </c>
      <c r="H14" s="126"/>
      <c r="I14" s="74" t="s">
        <v>289</v>
      </c>
      <c r="J14" s="75" t="s">
        <v>290</v>
      </c>
      <c r="K14" s="76" t="s">
        <v>291</v>
      </c>
      <c r="L14" s="11" t="s">
        <v>292</v>
      </c>
      <c r="N14" s="7"/>
    </row>
    <row r="15" spans="2:14" x14ac:dyDescent="0.15">
      <c r="B15" s="7"/>
      <c r="C15" s="198" t="s">
        <v>316</v>
      </c>
      <c r="D15" s="98"/>
      <c r="E15" s="98"/>
      <c r="F15" s="98"/>
      <c r="G15" s="39"/>
      <c r="H15" s="206"/>
      <c r="I15" s="98"/>
      <c r="J15" s="98"/>
      <c r="K15" s="98"/>
      <c r="L15" s="39"/>
      <c r="N15" s="7"/>
    </row>
    <row r="16" spans="2:14" ht="15.75" customHeight="1" x14ac:dyDescent="0.15">
      <c r="B16" s="7"/>
      <c r="C16" s="151"/>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0" priority="27" stopIfTrue="1" operator="equal">
      <formula>"FAIL"</formula>
    </cfRule>
    <cfRule type="cellIs" dxfId="39" priority="28" stopIfTrue="1" operator="equal">
      <formula>"PASS"</formula>
    </cfRule>
  </conditionalFormatting>
  <conditionalFormatting sqref="I12">
    <cfRule type="cellIs" dxfId="38" priority="1" stopIfTrue="1" operator="equal">
      <formula>"FAIL"</formula>
    </cfRule>
    <cfRule type="cellIs" dxfId="37"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zoomScale="90" zoomScaleNormal="90" workbookViewId="0">
      <selection activeCell="K24" sqref="K24"/>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31" t="s">
        <v>268</v>
      </c>
      <c r="D4" s="242"/>
      <c r="E4" s="242"/>
      <c r="F4" s="242"/>
      <c r="G4" s="242"/>
      <c r="H4" s="242"/>
      <c r="I4" s="242"/>
      <c r="J4" s="242"/>
      <c r="K4" s="242"/>
      <c r="L4" s="242"/>
      <c r="M4" s="242"/>
      <c r="N4" s="8"/>
      <c r="O4" s="2" t="s">
        <v>18</v>
      </c>
    </row>
    <row r="5" spans="2:15" ht="13.5" customHeight="1" x14ac:dyDescent="0.15">
      <c r="B5" s="7"/>
      <c r="C5" s="109"/>
      <c r="D5" s="109"/>
      <c r="E5" s="109"/>
      <c r="F5" s="109"/>
      <c r="G5" s="109"/>
      <c r="H5" s="109"/>
      <c r="I5" s="109"/>
      <c r="J5" s="9"/>
      <c r="K5" s="9"/>
      <c r="L5" s="9"/>
      <c r="M5" s="9"/>
      <c r="N5" s="8"/>
    </row>
    <row r="6" spans="2:15" s="47" customFormat="1" x14ac:dyDescent="0.15">
      <c r="B6" s="45"/>
      <c r="C6" s="239" t="s">
        <v>91</v>
      </c>
      <c r="D6" s="239"/>
      <c r="E6" s="239"/>
      <c r="F6" s="239"/>
      <c r="G6" s="239"/>
      <c r="H6" s="239"/>
      <c r="I6" s="239"/>
      <c r="J6" s="239"/>
      <c r="K6" s="239"/>
      <c r="L6" s="239"/>
      <c r="M6" s="239"/>
      <c r="N6" s="46"/>
    </row>
    <row r="7" spans="2:15" s="47" customFormat="1" x14ac:dyDescent="0.15">
      <c r="B7" s="45"/>
      <c r="C7" s="239"/>
      <c r="D7" s="239"/>
      <c r="E7" s="239"/>
      <c r="F7" s="239"/>
      <c r="G7" s="239"/>
      <c r="H7" s="239"/>
      <c r="I7" s="239"/>
      <c r="J7" s="239"/>
      <c r="K7" s="239"/>
      <c r="L7" s="239"/>
      <c r="M7" s="239"/>
      <c r="N7" s="46"/>
    </row>
    <row r="8" spans="2:15" s="47" customFormat="1" ht="22.5" customHeight="1" x14ac:dyDescent="0.15">
      <c r="B8" s="45"/>
      <c r="C8" s="239"/>
      <c r="D8" s="239"/>
      <c r="E8" s="239"/>
      <c r="F8" s="239"/>
      <c r="G8" s="239"/>
      <c r="H8" s="239"/>
      <c r="I8" s="239"/>
      <c r="J8" s="239"/>
      <c r="K8" s="239"/>
      <c r="L8" s="239"/>
      <c r="M8" s="239"/>
      <c r="N8" s="46"/>
    </row>
    <row r="9" spans="2:15" x14ac:dyDescent="0.15">
      <c r="B9" s="7"/>
      <c r="C9" s="102"/>
      <c r="D9" s="102"/>
      <c r="E9" s="102"/>
      <c r="F9" s="102"/>
      <c r="G9" s="102"/>
      <c r="H9" s="102"/>
      <c r="I9" s="102"/>
      <c r="J9" s="102"/>
      <c r="K9" s="102"/>
      <c r="L9" s="102"/>
      <c r="M9" s="102"/>
      <c r="N9" s="8"/>
    </row>
    <row r="10" spans="2:15" x14ac:dyDescent="0.15">
      <c r="B10" s="7"/>
      <c r="C10" s="102"/>
      <c r="D10" s="102"/>
      <c r="E10" s="102"/>
      <c r="F10" s="102"/>
      <c r="G10" s="102"/>
      <c r="H10" s="102"/>
      <c r="I10" s="102"/>
      <c r="J10" s="102"/>
      <c r="K10" s="102"/>
      <c r="L10" s="102"/>
      <c r="M10" s="102"/>
      <c r="N10" s="8"/>
    </row>
    <row r="11" spans="2:15" x14ac:dyDescent="0.15">
      <c r="B11" s="7"/>
      <c r="C11" s="102"/>
      <c r="D11" s="102"/>
      <c r="E11" s="102"/>
      <c r="F11" s="102"/>
      <c r="G11" s="102"/>
      <c r="H11" s="102"/>
      <c r="I11" s="102"/>
      <c r="J11" s="102"/>
      <c r="K11" s="102"/>
      <c r="L11" s="102"/>
      <c r="M11" s="102"/>
      <c r="N11" s="8"/>
    </row>
    <row r="12" spans="2:15" x14ac:dyDescent="0.15">
      <c r="B12" s="7"/>
      <c r="C12" s="102"/>
      <c r="D12" s="102"/>
      <c r="E12" s="102"/>
      <c r="F12" s="102"/>
      <c r="G12" s="102"/>
      <c r="H12" s="102"/>
      <c r="I12" s="102"/>
      <c r="J12" s="102"/>
      <c r="K12" s="102"/>
      <c r="L12" s="102"/>
      <c r="M12" s="102"/>
      <c r="N12" s="8"/>
    </row>
    <row r="13" spans="2:15" x14ac:dyDescent="0.15">
      <c r="B13" s="7"/>
      <c r="C13" s="102"/>
      <c r="D13" s="102"/>
      <c r="E13" s="102"/>
      <c r="F13" s="102"/>
      <c r="G13" s="102"/>
      <c r="H13" s="102"/>
      <c r="I13" s="102"/>
      <c r="J13" s="102"/>
      <c r="K13" s="102"/>
      <c r="L13" s="102"/>
      <c r="M13" s="102"/>
      <c r="N13" s="8"/>
    </row>
    <row r="14" spans="2:15" x14ac:dyDescent="0.15">
      <c r="B14" s="7"/>
      <c r="C14" s="102"/>
      <c r="D14" s="102"/>
      <c r="E14" s="102"/>
      <c r="F14" s="102"/>
      <c r="G14" s="102"/>
      <c r="H14" s="102"/>
      <c r="I14" s="102"/>
      <c r="J14" s="102"/>
      <c r="K14" s="102"/>
      <c r="L14" s="102"/>
      <c r="M14" s="102"/>
      <c r="N14" s="8"/>
    </row>
    <row r="15" spans="2:15" x14ac:dyDescent="0.15">
      <c r="B15" s="7"/>
      <c r="C15" s="102"/>
      <c r="D15" s="102"/>
      <c r="E15" s="102"/>
      <c r="F15" s="102"/>
      <c r="G15" s="102"/>
      <c r="H15" s="102"/>
      <c r="I15" s="102"/>
      <c r="J15" s="102"/>
      <c r="K15" s="102"/>
      <c r="L15" s="102"/>
      <c r="M15" s="102"/>
      <c r="N15" s="8"/>
    </row>
    <row r="16" spans="2:15" x14ac:dyDescent="0.15">
      <c r="B16" s="7"/>
      <c r="C16" s="102"/>
      <c r="D16" s="102"/>
      <c r="E16" s="102"/>
      <c r="F16" s="102"/>
      <c r="G16" s="102"/>
      <c r="H16" s="102"/>
      <c r="I16" s="102"/>
      <c r="J16" s="102"/>
      <c r="K16" s="102"/>
      <c r="L16" s="102"/>
      <c r="M16" s="102"/>
      <c r="N16" s="8"/>
    </row>
    <row r="17" spans="2:15" ht="105" customHeight="1" x14ac:dyDescent="0.15">
      <c r="B17" s="7"/>
      <c r="C17" s="244" t="s">
        <v>261</v>
      </c>
      <c r="D17" s="244"/>
      <c r="E17" s="244"/>
      <c r="F17" s="244"/>
      <c r="G17" s="244"/>
      <c r="H17" s="244"/>
      <c r="I17" s="244"/>
      <c r="J17" s="368"/>
      <c r="K17" s="368"/>
      <c r="L17" s="368"/>
      <c r="M17" s="368"/>
      <c r="N17" s="8"/>
    </row>
    <row r="18" spans="2:15" s="142" customFormat="1" ht="22.5" customHeight="1" x14ac:dyDescent="0.15">
      <c r="B18" s="139"/>
      <c r="C18" s="152"/>
      <c r="D18" s="140"/>
      <c r="E18" s="140"/>
      <c r="F18" s="140"/>
      <c r="G18" s="140"/>
      <c r="H18" s="140"/>
      <c r="I18" s="140"/>
      <c r="J18" s="140"/>
      <c r="K18" s="140"/>
      <c r="L18" s="140"/>
      <c r="M18" s="140"/>
      <c r="N18" s="141"/>
    </row>
    <row r="19" spans="2:15" ht="13.5" customHeight="1" x14ac:dyDescent="0.15">
      <c r="B19" s="7"/>
      <c r="D19" s="105"/>
      <c r="E19" s="105"/>
      <c r="F19" s="365" t="s">
        <v>152</v>
      </c>
      <c r="G19" s="365"/>
      <c r="H19" s="365"/>
      <c r="I19" s="1"/>
      <c r="J19" s="294" t="s">
        <v>183</v>
      </c>
      <c r="K19" s="294"/>
      <c r="L19" s="294"/>
      <c r="M19" s="9"/>
      <c r="N19" s="8"/>
    </row>
    <row r="20" spans="2:15" ht="16.5" customHeight="1" x14ac:dyDescent="0.15">
      <c r="B20" s="7"/>
      <c r="C20" s="43" t="s">
        <v>14</v>
      </c>
      <c r="D20" s="105"/>
      <c r="E20" s="42"/>
      <c r="F20" s="366" t="e">
        <f>IF(E29=0,"",IF((E29&lt;=0.725)+(E30&lt;=0.725)+(E31&lt;=0.725)+(J29&gt;=1.25)+(J30&gt;=1.25)+(J31&gt;=1.25)+(E38&lt;=0.85)+(E39&lt;=0.85)+(E40&lt;=0.85)+(J38&gt;=1.15)+(J39&gt;=1.15)+(J40&gt;=1.15)+(E47&lt;=0.85)+(E48&lt;=0.85)+(E49&lt;=0.85)+(J47&gt;=1.15)+(J48&gt;=1.15)+(J49&gt;=1.15),"FAIL","PASS"))</f>
        <v>#DIV/0!</v>
      </c>
      <c r="G20" s="366"/>
      <c r="H20" s="366"/>
      <c r="I20" s="9"/>
      <c r="J20" s="366" t="e">
        <f>IF(E59=0,"",IF((E59&lt;=0.8)+(E60&lt;=0.8)+(E61&lt;=0.8)+(J59&gt;=1.2)+(J60&gt;=1.2)+(J61&gt;=1.2)+(E68&lt;=0.85)+(E69&lt;=0.85)+(E70&lt;=0.85)+(J68&gt;=1.15)+(J69&gt;=1.15)+(J70&gt;=1.15)+(E77&lt;=0.85)+(E78&lt;=0.85)+(E79&lt;=0.85)+(J77&gt;=1.15)+(J78&gt;=1.15)+(J79&gt;=1.15),"FAIL","PASS"))</f>
        <v>#DIV/0!</v>
      </c>
      <c r="K20" s="366"/>
      <c r="L20" s="366"/>
      <c r="M20" s="9"/>
      <c r="O20" s="7"/>
    </row>
    <row r="21" spans="2:15" ht="17.25" x14ac:dyDescent="0.15">
      <c r="B21" s="7"/>
      <c r="C21" s="364" t="s">
        <v>16</v>
      </c>
      <c r="D21" s="364"/>
      <c r="E21" s="364"/>
      <c r="F21" s="364"/>
      <c r="G21" s="364"/>
      <c r="H21" s="364"/>
      <c r="I21" s="364"/>
      <c r="J21" s="364"/>
      <c r="K21" s="364"/>
      <c r="L21" s="364"/>
      <c r="M21" s="364"/>
      <c r="N21" s="8"/>
    </row>
    <row r="22" spans="2:15" ht="17.25" x14ac:dyDescent="0.15">
      <c r="B22" s="7"/>
      <c r="C22" s="113" t="s">
        <v>92</v>
      </c>
      <c r="D22" s="113" t="s">
        <v>93</v>
      </c>
      <c r="E22" s="48" t="s">
        <v>76</v>
      </c>
      <c r="F22" s="48" t="s">
        <v>80</v>
      </c>
      <c r="G22" s="48" t="s">
        <v>81</v>
      </c>
      <c r="H22" s="48" t="s">
        <v>82</v>
      </c>
      <c r="I22" s="48" t="s">
        <v>83</v>
      </c>
      <c r="J22" s="48" t="s">
        <v>84</v>
      </c>
      <c r="K22" s="48" t="s">
        <v>85</v>
      </c>
      <c r="L22" s="48" t="s">
        <v>86</v>
      </c>
      <c r="M22" s="49" t="s">
        <v>77</v>
      </c>
      <c r="N22" s="8"/>
    </row>
    <row r="23" spans="2:15" x14ac:dyDescent="0.15">
      <c r="B23" s="7"/>
      <c r="C23" s="250" t="s">
        <v>87</v>
      </c>
      <c r="D23" s="106" t="s">
        <v>88</v>
      </c>
      <c r="E23" s="98"/>
      <c r="F23" s="98"/>
      <c r="G23" s="98"/>
      <c r="H23" s="98"/>
      <c r="I23" s="98"/>
      <c r="J23" s="98"/>
      <c r="K23" s="98"/>
      <c r="L23" s="44"/>
      <c r="M23" s="44"/>
      <c r="N23" s="8"/>
    </row>
    <row r="24" spans="2:15" x14ac:dyDescent="0.15">
      <c r="B24" s="7"/>
      <c r="C24" s="250"/>
      <c r="D24" s="106" t="s">
        <v>3</v>
      </c>
      <c r="E24" s="98"/>
      <c r="F24" s="98"/>
      <c r="G24" s="98"/>
      <c r="H24" s="98"/>
      <c r="I24" s="98"/>
      <c r="J24" s="98"/>
      <c r="K24" s="98"/>
      <c r="L24" s="44"/>
      <c r="M24" s="44"/>
      <c r="N24" s="8"/>
    </row>
    <row r="25" spans="2:15" x14ac:dyDescent="0.15">
      <c r="B25" s="7"/>
      <c r="C25" s="250"/>
      <c r="D25" s="106" t="s">
        <v>4</v>
      </c>
      <c r="E25" s="98"/>
      <c r="F25" s="98"/>
      <c r="G25" s="98"/>
      <c r="H25" s="98"/>
      <c r="I25" s="98"/>
      <c r="J25" s="98"/>
      <c r="K25" s="98"/>
      <c r="L25" s="44"/>
      <c r="M25" s="44"/>
      <c r="N25" s="8"/>
    </row>
    <row r="26" spans="2:15" x14ac:dyDescent="0.15">
      <c r="B26" s="7"/>
      <c r="C26" s="250"/>
      <c r="D26" s="106"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50"/>
      <c r="D27" s="106"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50"/>
      <c r="D28" s="106"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50"/>
      <c r="D29" s="106" t="s">
        <v>8</v>
      </c>
      <c r="E29" s="367" t="e">
        <f>MIN(E26:L26)/M26</f>
        <v>#DIV/0!</v>
      </c>
      <c r="F29" s="367"/>
      <c r="G29" s="367"/>
      <c r="H29" s="367"/>
      <c r="I29" s="106" t="s">
        <v>11</v>
      </c>
      <c r="J29" s="367" t="e">
        <f>MAX(E26:L26)/M26</f>
        <v>#DIV/0!</v>
      </c>
      <c r="K29" s="367"/>
      <c r="L29" s="367"/>
      <c r="M29" s="367"/>
      <c r="N29" s="8"/>
    </row>
    <row r="30" spans="2:15" x14ac:dyDescent="0.15">
      <c r="B30" s="7"/>
      <c r="C30" s="250"/>
      <c r="D30" s="106" t="s">
        <v>9</v>
      </c>
      <c r="E30" s="367" t="e">
        <f t="shared" ref="E30:E31" si="3">MIN(E27:L27)/M27</f>
        <v>#DIV/0!</v>
      </c>
      <c r="F30" s="367"/>
      <c r="G30" s="367"/>
      <c r="H30" s="367"/>
      <c r="I30" s="106" t="s">
        <v>12</v>
      </c>
      <c r="J30" s="367" t="e">
        <f t="shared" ref="J30:J31" si="4">MAX(E27:L27)/M27</f>
        <v>#DIV/0!</v>
      </c>
      <c r="K30" s="367"/>
      <c r="L30" s="367"/>
      <c r="M30" s="367"/>
      <c r="N30" s="8"/>
    </row>
    <row r="31" spans="2:15" x14ac:dyDescent="0.15">
      <c r="B31" s="7"/>
      <c r="C31" s="250"/>
      <c r="D31" s="106" t="s">
        <v>10</v>
      </c>
      <c r="E31" s="367" t="e">
        <f t="shared" si="3"/>
        <v>#DIV/0!</v>
      </c>
      <c r="F31" s="367"/>
      <c r="G31" s="367"/>
      <c r="H31" s="367"/>
      <c r="I31" s="106" t="s">
        <v>13</v>
      </c>
      <c r="J31" s="367" t="e">
        <f t="shared" si="4"/>
        <v>#DIV/0!</v>
      </c>
      <c r="K31" s="367"/>
      <c r="L31" s="367"/>
      <c r="M31" s="367"/>
      <c r="N31" s="8"/>
    </row>
    <row r="32" spans="2:15" x14ac:dyDescent="0.15">
      <c r="B32" s="7"/>
      <c r="C32" s="250" t="s">
        <v>89</v>
      </c>
      <c r="D32" s="106" t="s">
        <v>2</v>
      </c>
      <c r="E32" s="98"/>
      <c r="F32" s="98"/>
      <c r="G32" s="98"/>
      <c r="H32" s="98"/>
      <c r="I32" s="98"/>
      <c r="J32" s="98"/>
      <c r="K32" s="98"/>
      <c r="L32" s="44"/>
      <c r="M32" s="44"/>
      <c r="N32" s="8"/>
    </row>
    <row r="33" spans="2:14" x14ac:dyDescent="0.15">
      <c r="B33" s="7"/>
      <c r="C33" s="250"/>
      <c r="D33" s="106" t="s">
        <v>3</v>
      </c>
      <c r="E33" s="98"/>
      <c r="F33" s="98"/>
      <c r="G33" s="98"/>
      <c r="H33" s="98"/>
      <c r="I33" s="98"/>
      <c r="J33" s="98"/>
      <c r="K33" s="98"/>
      <c r="L33" s="44"/>
      <c r="M33" s="44"/>
      <c r="N33" s="8"/>
    </row>
    <row r="34" spans="2:14" x14ac:dyDescent="0.15">
      <c r="B34" s="7"/>
      <c r="C34" s="250"/>
      <c r="D34" s="106" t="s">
        <v>4</v>
      </c>
      <c r="E34" s="98"/>
      <c r="F34" s="98"/>
      <c r="G34" s="98"/>
      <c r="H34" s="98"/>
      <c r="I34" s="98"/>
      <c r="J34" s="98"/>
      <c r="K34" s="98"/>
      <c r="L34" s="44"/>
      <c r="M34" s="44"/>
      <c r="N34" s="8"/>
    </row>
    <row r="35" spans="2:14" x14ac:dyDescent="0.15">
      <c r="B35" s="7"/>
      <c r="C35" s="250"/>
      <c r="D35" s="106"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50"/>
      <c r="D36" s="106"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50"/>
      <c r="D37" s="106"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50"/>
      <c r="D38" s="106" t="s">
        <v>8</v>
      </c>
      <c r="E38" s="367" t="e">
        <f>MIN(E35:L35)/M35</f>
        <v>#DIV/0!</v>
      </c>
      <c r="F38" s="367"/>
      <c r="G38" s="367"/>
      <c r="H38" s="367"/>
      <c r="I38" s="106" t="s">
        <v>11</v>
      </c>
      <c r="J38" s="367" t="e">
        <f>MAX(E35:L35)/M35</f>
        <v>#DIV/0!</v>
      </c>
      <c r="K38" s="367"/>
      <c r="L38" s="367"/>
      <c r="M38" s="367"/>
      <c r="N38" s="8"/>
    </row>
    <row r="39" spans="2:14" ht="12.75" customHeight="1" x14ac:dyDescent="0.15">
      <c r="B39" s="7"/>
      <c r="C39" s="250"/>
      <c r="D39" s="106" t="s">
        <v>9</v>
      </c>
      <c r="E39" s="367" t="e">
        <f t="shared" ref="E39:E40" si="8">MIN(E36:L36)/M36</f>
        <v>#DIV/0!</v>
      </c>
      <c r="F39" s="367"/>
      <c r="G39" s="367"/>
      <c r="H39" s="367"/>
      <c r="I39" s="106" t="s">
        <v>12</v>
      </c>
      <c r="J39" s="367" t="e">
        <f t="shared" ref="J39:J40" si="9">MAX(E36:L36)/M36</f>
        <v>#DIV/0!</v>
      </c>
      <c r="K39" s="367"/>
      <c r="L39" s="367"/>
      <c r="M39" s="367"/>
      <c r="N39" s="8"/>
    </row>
    <row r="40" spans="2:14" ht="12.75" customHeight="1" x14ac:dyDescent="0.15">
      <c r="B40" s="7"/>
      <c r="C40" s="250"/>
      <c r="D40" s="106" t="s">
        <v>10</v>
      </c>
      <c r="E40" s="367" t="e">
        <f t="shared" si="8"/>
        <v>#DIV/0!</v>
      </c>
      <c r="F40" s="367"/>
      <c r="G40" s="367"/>
      <c r="H40" s="367"/>
      <c r="I40" s="106" t="s">
        <v>13</v>
      </c>
      <c r="J40" s="367" t="e">
        <f t="shared" si="9"/>
        <v>#DIV/0!</v>
      </c>
      <c r="K40" s="367"/>
      <c r="L40" s="367"/>
      <c r="M40" s="367"/>
      <c r="N40" s="8"/>
    </row>
    <row r="41" spans="2:14" ht="12.75" customHeight="1" x14ac:dyDescent="0.15">
      <c r="B41" s="7"/>
      <c r="C41" s="250" t="s">
        <v>90</v>
      </c>
      <c r="D41" s="106" t="s">
        <v>2</v>
      </c>
      <c r="E41" s="98"/>
      <c r="F41" s="98"/>
      <c r="G41" s="98"/>
      <c r="H41" s="98"/>
      <c r="I41" s="98"/>
      <c r="J41" s="98"/>
      <c r="K41" s="98"/>
      <c r="L41" s="44"/>
      <c r="M41" s="44"/>
      <c r="N41" s="8"/>
    </row>
    <row r="42" spans="2:14" ht="12.75" customHeight="1" x14ac:dyDescent="0.15">
      <c r="B42" s="7"/>
      <c r="C42" s="250"/>
      <c r="D42" s="106" t="s">
        <v>3</v>
      </c>
      <c r="E42" s="98"/>
      <c r="F42" s="98"/>
      <c r="G42" s="98"/>
      <c r="H42" s="98"/>
      <c r="I42" s="98"/>
      <c r="J42" s="98"/>
      <c r="K42" s="98"/>
      <c r="L42" s="44"/>
      <c r="M42" s="44"/>
      <c r="N42" s="8"/>
    </row>
    <row r="43" spans="2:14" ht="12.75" customHeight="1" x14ac:dyDescent="0.15">
      <c r="B43" s="7"/>
      <c r="C43" s="250"/>
      <c r="D43" s="106" t="s">
        <v>4</v>
      </c>
      <c r="E43" s="98"/>
      <c r="F43" s="98"/>
      <c r="G43" s="98"/>
      <c r="H43" s="98"/>
      <c r="I43" s="98"/>
      <c r="J43" s="98"/>
      <c r="K43" s="98"/>
      <c r="L43" s="44"/>
      <c r="M43" s="44"/>
      <c r="N43" s="8"/>
    </row>
    <row r="44" spans="2:14" ht="12.75" customHeight="1" x14ac:dyDescent="0.15">
      <c r="B44" s="7"/>
      <c r="C44" s="250"/>
      <c r="D44" s="106"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50"/>
      <c r="D45" s="106"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50"/>
      <c r="D46" s="106"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50"/>
      <c r="D47" s="106" t="s">
        <v>8</v>
      </c>
      <c r="E47" s="367" t="e">
        <f>MIN(E44:L44)/M44</f>
        <v>#DIV/0!</v>
      </c>
      <c r="F47" s="367"/>
      <c r="G47" s="367"/>
      <c r="H47" s="367"/>
      <c r="I47" s="106" t="s">
        <v>11</v>
      </c>
      <c r="J47" s="367" t="e">
        <f>MAX(E44:L44)/M44</f>
        <v>#DIV/0!</v>
      </c>
      <c r="K47" s="367"/>
      <c r="L47" s="367"/>
      <c r="M47" s="367"/>
      <c r="N47" s="8"/>
    </row>
    <row r="48" spans="2:14" ht="11.25" customHeight="1" x14ac:dyDescent="0.15">
      <c r="B48" s="7"/>
      <c r="C48" s="250"/>
      <c r="D48" s="106" t="s">
        <v>9</v>
      </c>
      <c r="E48" s="367" t="e">
        <f t="shared" ref="E48:E49" si="13">MIN(E45:L45)/M45</f>
        <v>#DIV/0!</v>
      </c>
      <c r="F48" s="367"/>
      <c r="G48" s="367"/>
      <c r="H48" s="367"/>
      <c r="I48" s="106" t="s">
        <v>12</v>
      </c>
      <c r="J48" s="367" t="e">
        <f t="shared" ref="J48:J49" si="14">MAX(E45:L45)/M45</f>
        <v>#DIV/0!</v>
      </c>
      <c r="K48" s="367"/>
      <c r="L48" s="367"/>
      <c r="M48" s="367"/>
      <c r="N48" s="8"/>
    </row>
    <row r="49" spans="2:14" ht="12.75" customHeight="1" x14ac:dyDescent="0.15">
      <c r="B49" s="7"/>
      <c r="C49" s="250"/>
      <c r="D49" s="106" t="s">
        <v>10</v>
      </c>
      <c r="E49" s="367" t="e">
        <f t="shared" si="13"/>
        <v>#DIV/0!</v>
      </c>
      <c r="F49" s="367"/>
      <c r="G49" s="367"/>
      <c r="H49" s="367"/>
      <c r="I49" s="106" t="s">
        <v>13</v>
      </c>
      <c r="J49" s="367" t="e">
        <f t="shared" si="14"/>
        <v>#DIV/0!</v>
      </c>
      <c r="K49" s="367"/>
      <c r="L49" s="367"/>
      <c r="M49" s="367"/>
      <c r="N49" s="8"/>
    </row>
    <row r="50" spans="2:14" x14ac:dyDescent="0.15">
      <c r="B50" s="7"/>
      <c r="C50" s="9"/>
      <c r="D50" s="9"/>
      <c r="E50" s="9"/>
      <c r="F50" s="9"/>
      <c r="G50" s="9"/>
      <c r="H50" s="9"/>
      <c r="I50" s="9"/>
      <c r="J50" s="9"/>
      <c r="K50" s="9"/>
      <c r="L50" s="9"/>
      <c r="M50" s="9"/>
      <c r="N50" s="8"/>
    </row>
    <row r="51" spans="2:14" ht="17.25" x14ac:dyDescent="0.15">
      <c r="B51" s="7"/>
      <c r="C51" s="364" t="s">
        <v>75</v>
      </c>
      <c r="D51" s="364"/>
      <c r="E51" s="364"/>
      <c r="F51" s="364"/>
      <c r="G51" s="364"/>
      <c r="H51" s="364"/>
      <c r="I51" s="364"/>
      <c r="J51" s="364"/>
      <c r="K51" s="364"/>
      <c r="L51" s="364"/>
      <c r="M51" s="364"/>
      <c r="N51" s="8"/>
    </row>
    <row r="52" spans="2:14" ht="17.25" x14ac:dyDescent="0.15">
      <c r="B52" s="7"/>
      <c r="C52" s="113" t="s">
        <v>92</v>
      </c>
      <c r="D52" s="113" t="s">
        <v>93</v>
      </c>
      <c r="E52" s="50" t="s">
        <v>76</v>
      </c>
      <c r="F52" s="50" t="s">
        <v>80</v>
      </c>
      <c r="G52" s="50" t="s">
        <v>81</v>
      </c>
      <c r="H52" s="50" t="s">
        <v>82</v>
      </c>
      <c r="I52" s="50" t="s">
        <v>83</v>
      </c>
      <c r="J52" s="50" t="s">
        <v>84</v>
      </c>
      <c r="K52" s="50" t="s">
        <v>85</v>
      </c>
      <c r="L52" s="50" t="s">
        <v>86</v>
      </c>
      <c r="M52" s="51" t="s">
        <v>77</v>
      </c>
      <c r="N52" s="8"/>
    </row>
    <row r="53" spans="2:14" x14ac:dyDescent="0.15">
      <c r="B53" s="7"/>
      <c r="C53" s="250" t="s">
        <v>87</v>
      </c>
      <c r="D53" s="106" t="s">
        <v>88</v>
      </c>
      <c r="E53" s="98"/>
      <c r="F53" s="98"/>
      <c r="G53" s="98"/>
      <c r="H53" s="98"/>
      <c r="I53" s="98"/>
      <c r="J53" s="98"/>
      <c r="K53" s="98"/>
      <c r="L53" s="44"/>
      <c r="M53" s="44"/>
      <c r="N53" s="8"/>
    </row>
    <row r="54" spans="2:14" x14ac:dyDescent="0.15">
      <c r="B54" s="7"/>
      <c r="C54" s="250"/>
      <c r="D54" s="106" t="s">
        <v>3</v>
      </c>
      <c r="E54" s="98"/>
      <c r="F54" s="98"/>
      <c r="G54" s="98"/>
      <c r="H54" s="98"/>
      <c r="I54" s="98"/>
      <c r="J54" s="98"/>
      <c r="K54" s="98"/>
      <c r="L54" s="44"/>
      <c r="M54" s="44"/>
      <c r="N54" s="8"/>
    </row>
    <row r="55" spans="2:14" x14ac:dyDescent="0.15">
      <c r="B55" s="7"/>
      <c r="C55" s="250"/>
      <c r="D55" s="106" t="s">
        <v>4</v>
      </c>
      <c r="E55" s="98"/>
      <c r="F55" s="98"/>
      <c r="G55" s="98"/>
      <c r="H55" s="98"/>
      <c r="I55" s="98"/>
      <c r="J55" s="98"/>
      <c r="K55" s="98"/>
      <c r="L55" s="44"/>
      <c r="M55" s="44"/>
      <c r="N55" s="8"/>
    </row>
    <row r="56" spans="2:14" x14ac:dyDescent="0.15">
      <c r="B56" s="7"/>
      <c r="C56" s="250"/>
      <c r="D56" s="106"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50"/>
      <c r="D57" s="106"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50"/>
      <c r="D58" s="106"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50"/>
      <c r="D59" s="106" t="s">
        <v>8</v>
      </c>
      <c r="E59" s="367" t="e">
        <f>MIN(E56:L56)/M56</f>
        <v>#DIV/0!</v>
      </c>
      <c r="F59" s="367"/>
      <c r="G59" s="367"/>
      <c r="H59" s="367"/>
      <c r="I59" s="106" t="s">
        <v>11</v>
      </c>
      <c r="J59" s="367" t="e">
        <f>MAX(E56:L56)/M56</f>
        <v>#DIV/0!</v>
      </c>
      <c r="K59" s="367"/>
      <c r="L59" s="367"/>
      <c r="M59" s="367"/>
      <c r="N59" s="8"/>
    </row>
    <row r="60" spans="2:14" ht="14.25" customHeight="1" x14ac:dyDescent="0.15">
      <c r="B60" s="7"/>
      <c r="C60" s="250"/>
      <c r="D60" s="106" t="s">
        <v>9</v>
      </c>
      <c r="E60" s="367" t="e">
        <f t="shared" ref="E60:E61" si="18">MIN(E57:L57)/M57</f>
        <v>#DIV/0!</v>
      </c>
      <c r="F60" s="367"/>
      <c r="G60" s="367"/>
      <c r="H60" s="367"/>
      <c r="I60" s="106" t="s">
        <v>12</v>
      </c>
      <c r="J60" s="367" t="e">
        <f t="shared" ref="J60:J61" si="19">MAX(E57:L57)/M57</f>
        <v>#DIV/0!</v>
      </c>
      <c r="K60" s="367"/>
      <c r="L60" s="367"/>
      <c r="M60" s="367"/>
      <c r="N60" s="8"/>
    </row>
    <row r="61" spans="2:14" ht="14.25" customHeight="1" x14ac:dyDescent="0.15">
      <c r="B61" s="7"/>
      <c r="C61" s="250"/>
      <c r="D61" s="106" t="s">
        <v>10</v>
      </c>
      <c r="E61" s="367" t="e">
        <f t="shared" si="18"/>
        <v>#DIV/0!</v>
      </c>
      <c r="F61" s="367"/>
      <c r="G61" s="367"/>
      <c r="H61" s="367"/>
      <c r="I61" s="106" t="s">
        <v>13</v>
      </c>
      <c r="J61" s="367" t="e">
        <f t="shared" si="19"/>
        <v>#DIV/0!</v>
      </c>
      <c r="K61" s="367"/>
      <c r="L61" s="367"/>
      <c r="M61" s="367"/>
      <c r="N61" s="8"/>
    </row>
    <row r="62" spans="2:14" ht="14.25" customHeight="1" x14ac:dyDescent="0.15">
      <c r="B62" s="7"/>
      <c r="C62" s="250" t="s">
        <v>89</v>
      </c>
      <c r="D62" s="106" t="s">
        <v>2</v>
      </c>
      <c r="E62" s="98"/>
      <c r="F62" s="98"/>
      <c r="G62" s="98"/>
      <c r="H62" s="98"/>
      <c r="I62" s="98"/>
      <c r="J62" s="98"/>
      <c r="K62" s="98"/>
      <c r="L62" s="44"/>
      <c r="M62" s="44"/>
      <c r="N62" s="8"/>
    </row>
    <row r="63" spans="2:14" ht="14.25" customHeight="1" x14ac:dyDescent="0.15">
      <c r="B63" s="7"/>
      <c r="C63" s="250"/>
      <c r="D63" s="106" t="s">
        <v>3</v>
      </c>
      <c r="E63" s="98"/>
      <c r="F63" s="98"/>
      <c r="G63" s="98"/>
      <c r="H63" s="98"/>
      <c r="I63" s="98"/>
      <c r="J63" s="98"/>
      <c r="K63" s="98"/>
      <c r="L63" s="44"/>
      <c r="M63" s="44"/>
      <c r="N63" s="8"/>
    </row>
    <row r="64" spans="2:14" ht="14.25" customHeight="1" x14ac:dyDescent="0.15">
      <c r="B64" s="7"/>
      <c r="C64" s="250"/>
      <c r="D64" s="106" t="s">
        <v>4</v>
      </c>
      <c r="E64" s="98"/>
      <c r="F64" s="98"/>
      <c r="G64" s="98"/>
      <c r="H64" s="98"/>
      <c r="I64" s="98"/>
      <c r="J64" s="98"/>
      <c r="K64" s="98"/>
      <c r="L64" s="44"/>
      <c r="M64" s="44"/>
      <c r="N64" s="8"/>
    </row>
    <row r="65" spans="2:14" ht="14.25" customHeight="1" x14ac:dyDescent="0.15">
      <c r="B65" s="7"/>
      <c r="C65" s="250"/>
      <c r="D65" s="106"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50"/>
      <c r="D66" s="106"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50"/>
      <c r="D67" s="106"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50"/>
      <c r="D68" s="106" t="s">
        <v>8</v>
      </c>
      <c r="E68" s="367" t="e">
        <f>MIN(E65:L65)/M65</f>
        <v>#DIV/0!</v>
      </c>
      <c r="F68" s="367"/>
      <c r="G68" s="367"/>
      <c r="H68" s="367"/>
      <c r="I68" s="106" t="s">
        <v>11</v>
      </c>
      <c r="J68" s="367" t="e">
        <f>MAX(E65:L65)/M65</f>
        <v>#DIV/0!</v>
      </c>
      <c r="K68" s="367"/>
      <c r="L68" s="367"/>
      <c r="M68" s="367"/>
      <c r="N68" s="8"/>
    </row>
    <row r="69" spans="2:14" ht="14.25" customHeight="1" x14ac:dyDescent="0.15">
      <c r="B69" s="7"/>
      <c r="C69" s="250"/>
      <c r="D69" s="106" t="s">
        <v>9</v>
      </c>
      <c r="E69" s="367" t="e">
        <f t="shared" ref="E69:E70" si="23">MIN(E66:L66)/M66</f>
        <v>#DIV/0!</v>
      </c>
      <c r="F69" s="367"/>
      <c r="G69" s="367"/>
      <c r="H69" s="367"/>
      <c r="I69" s="106" t="s">
        <v>12</v>
      </c>
      <c r="J69" s="367" t="e">
        <f t="shared" ref="J69:J70" si="24">MAX(E66:L66)/M66</f>
        <v>#DIV/0!</v>
      </c>
      <c r="K69" s="367"/>
      <c r="L69" s="367"/>
      <c r="M69" s="367"/>
      <c r="N69" s="8"/>
    </row>
    <row r="70" spans="2:14" ht="14.25" customHeight="1" x14ac:dyDescent="0.15">
      <c r="B70" s="7"/>
      <c r="C70" s="250"/>
      <c r="D70" s="106" t="s">
        <v>10</v>
      </c>
      <c r="E70" s="367" t="e">
        <f t="shared" si="23"/>
        <v>#DIV/0!</v>
      </c>
      <c r="F70" s="367"/>
      <c r="G70" s="367"/>
      <c r="H70" s="367"/>
      <c r="I70" s="106" t="s">
        <v>13</v>
      </c>
      <c r="J70" s="367" t="e">
        <f t="shared" si="24"/>
        <v>#DIV/0!</v>
      </c>
      <c r="K70" s="367"/>
      <c r="L70" s="367"/>
      <c r="M70" s="367"/>
      <c r="N70" s="8"/>
    </row>
    <row r="71" spans="2:14" ht="14.25" customHeight="1" x14ac:dyDescent="0.15">
      <c r="B71" s="7"/>
      <c r="C71" s="250" t="s">
        <v>90</v>
      </c>
      <c r="D71" s="106" t="s">
        <v>2</v>
      </c>
      <c r="E71" s="98"/>
      <c r="F71" s="98"/>
      <c r="G71" s="98"/>
      <c r="H71" s="98"/>
      <c r="I71" s="98"/>
      <c r="J71" s="98"/>
      <c r="K71" s="98"/>
      <c r="L71" s="44"/>
      <c r="M71" s="44"/>
      <c r="N71" s="8"/>
    </row>
    <row r="72" spans="2:14" ht="14.25" customHeight="1" x14ac:dyDescent="0.15">
      <c r="B72" s="7"/>
      <c r="C72" s="250"/>
      <c r="D72" s="106" t="s">
        <v>3</v>
      </c>
      <c r="E72" s="98"/>
      <c r="F72" s="98"/>
      <c r="G72" s="98"/>
      <c r="H72" s="98"/>
      <c r="I72" s="98"/>
      <c r="J72" s="98"/>
      <c r="K72" s="98"/>
      <c r="L72" s="44"/>
      <c r="M72" s="44"/>
      <c r="N72" s="8"/>
    </row>
    <row r="73" spans="2:14" ht="14.25" customHeight="1" x14ac:dyDescent="0.15">
      <c r="B73" s="7"/>
      <c r="C73" s="250"/>
      <c r="D73" s="106" t="s">
        <v>4</v>
      </c>
      <c r="E73" s="98"/>
      <c r="F73" s="98"/>
      <c r="G73" s="98"/>
      <c r="H73" s="98"/>
      <c r="I73" s="98"/>
      <c r="J73" s="98"/>
      <c r="K73" s="98"/>
      <c r="L73" s="44"/>
      <c r="M73" s="44"/>
      <c r="N73" s="8"/>
    </row>
    <row r="74" spans="2:14" x14ac:dyDescent="0.15">
      <c r="B74" s="7"/>
      <c r="C74" s="250"/>
      <c r="D74" s="106"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50"/>
      <c r="D75" s="106"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50"/>
      <c r="D76" s="106"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50"/>
      <c r="D77" s="106" t="s">
        <v>8</v>
      </c>
      <c r="E77" s="367" t="e">
        <f>MIN(E74:L74)/M74</f>
        <v>#DIV/0!</v>
      </c>
      <c r="F77" s="367"/>
      <c r="G77" s="367"/>
      <c r="H77" s="367"/>
      <c r="I77" s="106" t="s">
        <v>11</v>
      </c>
      <c r="J77" s="367" t="e">
        <f>MAX(E74:L74)/M74</f>
        <v>#DIV/0!</v>
      </c>
      <c r="K77" s="367"/>
      <c r="L77" s="367"/>
      <c r="M77" s="367"/>
      <c r="N77" s="8"/>
    </row>
    <row r="78" spans="2:14" x14ac:dyDescent="0.15">
      <c r="B78" s="7"/>
      <c r="C78" s="250"/>
      <c r="D78" s="106" t="s">
        <v>9</v>
      </c>
      <c r="E78" s="367" t="e">
        <f t="shared" ref="E78:E79" si="28">MIN(E75:L75)/M75</f>
        <v>#DIV/0!</v>
      </c>
      <c r="F78" s="367"/>
      <c r="G78" s="367"/>
      <c r="H78" s="367"/>
      <c r="I78" s="106" t="s">
        <v>12</v>
      </c>
      <c r="J78" s="367" t="e">
        <f t="shared" ref="J78:J79" si="29">MAX(E75:L75)/M75</f>
        <v>#DIV/0!</v>
      </c>
      <c r="K78" s="367"/>
      <c r="L78" s="367"/>
      <c r="M78" s="367"/>
      <c r="N78" s="8"/>
    </row>
    <row r="79" spans="2:14" x14ac:dyDescent="0.15">
      <c r="B79" s="7"/>
      <c r="C79" s="250"/>
      <c r="D79" s="106" t="s">
        <v>10</v>
      </c>
      <c r="E79" s="367" t="e">
        <f t="shared" si="28"/>
        <v>#DIV/0!</v>
      </c>
      <c r="F79" s="367"/>
      <c r="G79" s="367"/>
      <c r="H79" s="367"/>
      <c r="I79" s="106" t="s">
        <v>13</v>
      </c>
      <c r="J79" s="367" t="e">
        <f t="shared" si="29"/>
        <v>#DIV/0!</v>
      </c>
      <c r="K79" s="367"/>
      <c r="L79" s="367"/>
      <c r="M79" s="367"/>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J48:M48"/>
    <mergeCell ref="E49:H49"/>
    <mergeCell ref="J49:M49"/>
    <mergeCell ref="C32:C40"/>
    <mergeCell ref="C6:M8"/>
    <mergeCell ref="C4:M4"/>
    <mergeCell ref="C17:M17"/>
    <mergeCell ref="C23:C31"/>
    <mergeCell ref="E29:H29"/>
    <mergeCell ref="J29:M29"/>
    <mergeCell ref="E30:H30"/>
    <mergeCell ref="J30:M30"/>
    <mergeCell ref="E31:H31"/>
    <mergeCell ref="J31:M31"/>
    <mergeCell ref="C53:C61"/>
    <mergeCell ref="E59:H59"/>
    <mergeCell ref="J59:M59"/>
    <mergeCell ref="E60:H60"/>
    <mergeCell ref="J60:M60"/>
    <mergeCell ref="E61:H61"/>
    <mergeCell ref="J61:M61"/>
    <mergeCell ref="C62:C70"/>
    <mergeCell ref="E68:H68"/>
    <mergeCell ref="J68:M68"/>
    <mergeCell ref="E69:H69"/>
    <mergeCell ref="J69:M69"/>
    <mergeCell ref="E70:H70"/>
    <mergeCell ref="J70:M70"/>
    <mergeCell ref="C71:C79"/>
    <mergeCell ref="E77:H77"/>
    <mergeCell ref="J77:M77"/>
    <mergeCell ref="E78:H78"/>
    <mergeCell ref="J78:M78"/>
    <mergeCell ref="E79:H79"/>
    <mergeCell ref="J79:M79"/>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s>
  <phoneticPr fontId="3" type="noConversion"/>
  <conditionalFormatting sqref="J29:M31 E29:H31">
    <cfRule type="cellIs" dxfId="36" priority="25" operator="notBetween">
      <formula>0.725</formula>
      <formula>1.25</formula>
    </cfRule>
  </conditionalFormatting>
  <conditionalFormatting sqref="E68:H70 J68:M70 E77:H79 J77:M79 E38:H40 J38:M40 E47:H49 J47:M49">
    <cfRule type="cellIs" dxfId="35" priority="19" operator="notBetween">
      <formula>0.85</formula>
      <formula>1.15</formula>
    </cfRule>
  </conditionalFormatting>
  <conditionalFormatting sqref="J59:M61 E59:H61">
    <cfRule type="cellIs" dxfId="34" priority="14" operator="notBetween">
      <formula>0.8</formula>
      <formula>1.2</formula>
    </cfRule>
  </conditionalFormatting>
  <conditionalFormatting sqref="F20:H20 J20:L20">
    <cfRule type="cellIs" dxfId="33" priority="1" operator="equal">
      <formula>"PASS"</formula>
    </cfRule>
    <cfRule type="cellIs" dxfId="32"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topLeftCell="A13" zoomScale="90" zoomScaleNormal="90" workbookViewId="0">
      <selection activeCell="N52" sqref="N52"/>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94</v>
      </c>
    </row>
    <row r="3" spans="2:11" ht="8.25" customHeight="1" x14ac:dyDescent="0.15">
      <c r="B3" s="55"/>
      <c r="C3" s="56"/>
      <c r="D3" s="56"/>
      <c r="E3" s="56"/>
      <c r="F3" s="56"/>
      <c r="G3" s="56"/>
      <c r="H3" s="56"/>
      <c r="I3" s="56"/>
      <c r="J3" s="57"/>
    </row>
    <row r="4" spans="2:11" ht="22.5" x14ac:dyDescent="0.15">
      <c r="B4" s="58"/>
      <c r="C4" s="231" t="s">
        <v>104</v>
      </c>
      <c r="D4" s="231"/>
      <c r="E4" s="242"/>
      <c r="F4" s="242"/>
      <c r="G4" s="242"/>
      <c r="H4" s="242"/>
      <c r="I4" s="242"/>
      <c r="J4" s="59"/>
    </row>
    <row r="5" spans="2:11" x14ac:dyDescent="0.15">
      <c r="B5" s="58"/>
      <c r="C5" s="60"/>
      <c r="D5" s="60"/>
      <c r="E5" s="60"/>
      <c r="F5" s="60"/>
      <c r="G5" s="60"/>
      <c r="H5" s="60"/>
      <c r="I5" s="60"/>
      <c r="J5" s="59"/>
    </row>
    <row r="6" spans="2:11" ht="18" x14ac:dyDescent="0.15">
      <c r="B6" s="58"/>
      <c r="C6" s="387" t="s">
        <v>257</v>
      </c>
      <c r="D6" s="388"/>
      <c r="E6" s="388"/>
      <c r="F6" s="388"/>
      <c r="G6" s="388"/>
      <c r="H6" s="388"/>
      <c r="I6" s="388"/>
      <c r="J6" s="59"/>
    </row>
    <row r="7" spans="2:11" ht="18" x14ac:dyDescent="0.15">
      <c r="B7" s="58"/>
      <c r="C7" s="171" t="s">
        <v>256</v>
      </c>
      <c r="D7" s="60"/>
      <c r="E7" s="60"/>
      <c r="F7" s="60"/>
      <c r="G7" s="60"/>
      <c r="H7" s="60"/>
      <c r="I7" s="60"/>
      <c r="J7" s="59"/>
    </row>
    <row r="8" spans="2:11" ht="18" x14ac:dyDescent="0.15">
      <c r="B8" s="58"/>
      <c r="C8" s="60"/>
      <c r="D8" s="60"/>
      <c r="E8" s="60"/>
      <c r="F8" s="294" t="s">
        <v>152</v>
      </c>
      <c r="G8" s="294"/>
      <c r="H8" s="294" t="s">
        <v>183</v>
      </c>
      <c r="I8" s="294"/>
      <c r="J8" s="67"/>
      <c r="K8" s="68"/>
    </row>
    <row r="9" spans="2:11" ht="15.75" customHeight="1" x14ac:dyDescent="0.15">
      <c r="B9" s="58"/>
      <c r="C9" s="10" t="s">
        <v>0</v>
      </c>
      <c r="D9" s="10"/>
      <c r="E9" s="61"/>
      <c r="F9" s="392"/>
      <c r="G9" s="392"/>
      <c r="H9" s="392"/>
      <c r="I9" s="392"/>
      <c r="J9" s="20"/>
      <c r="K9" s="120"/>
    </row>
    <row r="10" spans="2:11" ht="17.25" x14ac:dyDescent="0.15">
      <c r="B10" s="58"/>
      <c r="C10" s="250" t="s">
        <v>103</v>
      </c>
      <c r="D10" s="250"/>
      <c r="E10" s="250"/>
      <c r="F10" s="363" t="s">
        <v>101</v>
      </c>
      <c r="G10" s="363"/>
      <c r="H10" s="363" t="s">
        <v>100</v>
      </c>
      <c r="I10" s="363"/>
      <c r="J10" s="59"/>
    </row>
    <row r="11" spans="2:11" ht="15.75" x14ac:dyDescent="0.15">
      <c r="B11" s="58"/>
      <c r="C11" s="250"/>
      <c r="D11" s="250"/>
      <c r="E11" s="250"/>
      <c r="F11" s="389"/>
      <c r="G11" s="390"/>
      <c r="H11" s="389"/>
      <c r="I11" s="391"/>
      <c r="J11" s="59"/>
    </row>
    <row r="12" spans="2:11" ht="21.75" customHeight="1" x14ac:dyDescent="0.15">
      <c r="B12" s="63"/>
      <c r="C12" s="153"/>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31" t="s">
        <v>105</v>
      </c>
      <c r="D15" s="231"/>
      <c r="E15" s="242"/>
      <c r="F15" s="242"/>
      <c r="G15" s="242"/>
      <c r="H15" s="242"/>
      <c r="I15" s="242"/>
      <c r="J15" s="59"/>
    </row>
    <row r="16" spans="2:11" x14ac:dyDescent="0.15">
      <c r="B16" s="58"/>
      <c r="C16" s="60"/>
      <c r="D16" s="60"/>
      <c r="E16" s="60"/>
      <c r="F16" s="60"/>
      <c r="G16" s="60"/>
      <c r="H16" s="60"/>
      <c r="I16" s="60"/>
      <c r="J16" s="59"/>
    </row>
    <row r="17" spans="2:15" ht="15.75" x14ac:dyDescent="0.15">
      <c r="B17" s="58"/>
      <c r="C17" s="239" t="s">
        <v>113</v>
      </c>
      <c r="D17" s="239"/>
      <c r="E17" s="239"/>
      <c r="F17" s="239"/>
      <c r="G17" s="239"/>
      <c r="H17" s="239"/>
      <c r="I17" s="239"/>
      <c r="J17" s="59"/>
    </row>
    <row r="18" spans="2:15" ht="15.75" x14ac:dyDescent="0.15">
      <c r="B18" s="58"/>
      <c r="C18" s="376" t="s">
        <v>281</v>
      </c>
      <c r="D18" s="377"/>
      <c r="E18" s="382" t="s">
        <v>310</v>
      </c>
      <c r="F18" s="240" t="s">
        <v>111</v>
      </c>
      <c r="G18" s="240"/>
      <c r="H18" s="240"/>
      <c r="I18" s="240"/>
      <c r="J18" s="59"/>
    </row>
    <row r="19" spans="2:15" ht="15.75" x14ac:dyDescent="0.15">
      <c r="B19" s="58"/>
      <c r="C19" s="378"/>
      <c r="D19" s="379"/>
      <c r="E19" s="383"/>
      <c r="F19" s="104" t="s">
        <v>311</v>
      </c>
      <c r="G19" s="104" t="s">
        <v>312</v>
      </c>
      <c r="H19" s="104" t="s">
        <v>313</v>
      </c>
      <c r="I19" s="104" t="s">
        <v>109</v>
      </c>
      <c r="J19" s="59"/>
    </row>
    <row r="20" spans="2:15" ht="16.5" customHeight="1" x14ac:dyDescent="0.15">
      <c r="B20" s="58"/>
      <c r="C20" s="380" t="s">
        <v>115</v>
      </c>
      <c r="D20" s="381"/>
      <c r="E20" s="69">
        <v>30</v>
      </c>
      <c r="F20" s="69">
        <v>30</v>
      </c>
      <c r="G20" s="69">
        <v>30</v>
      </c>
      <c r="H20" s="69" t="s">
        <v>114</v>
      </c>
      <c r="I20" s="69">
        <v>30</v>
      </c>
      <c r="J20" s="59"/>
    </row>
    <row r="21" spans="2:15" ht="16.5" x14ac:dyDescent="0.15">
      <c r="B21" s="58"/>
      <c r="C21" s="369" t="s">
        <v>100</v>
      </c>
      <c r="D21" s="370"/>
      <c r="E21" s="69">
        <v>30</v>
      </c>
      <c r="F21" s="69">
        <v>30</v>
      </c>
      <c r="G21" s="69">
        <v>30</v>
      </c>
      <c r="H21" s="69">
        <v>30</v>
      </c>
      <c r="I21" s="69">
        <v>30</v>
      </c>
      <c r="J21" s="59"/>
    </row>
    <row r="22" spans="2:15" ht="8.25" customHeight="1" x14ac:dyDescent="0.15">
      <c r="B22" s="58"/>
      <c r="C22" s="71"/>
      <c r="D22" s="71"/>
      <c r="E22" s="115"/>
      <c r="F22" s="115"/>
      <c r="G22" s="115"/>
      <c r="H22" s="115"/>
      <c r="I22" s="115"/>
      <c r="J22" s="59"/>
    </row>
    <row r="23" spans="2:15" ht="15.75" x14ac:dyDescent="0.15">
      <c r="B23" s="58"/>
      <c r="C23" s="376" t="s">
        <v>112</v>
      </c>
      <c r="D23" s="377"/>
      <c r="E23" s="382" t="s">
        <v>110</v>
      </c>
      <c r="F23" s="240" t="s">
        <v>111</v>
      </c>
      <c r="G23" s="240"/>
      <c r="H23" s="240"/>
      <c r="I23" s="240"/>
      <c r="J23" s="59"/>
    </row>
    <row r="24" spans="2:15" ht="15.75" x14ac:dyDescent="0.15">
      <c r="B24" s="58"/>
      <c r="C24" s="378"/>
      <c r="D24" s="379"/>
      <c r="E24" s="383"/>
      <c r="F24" s="104" t="s">
        <v>106</v>
      </c>
      <c r="G24" s="104" t="s">
        <v>107</v>
      </c>
      <c r="H24" s="104" t="s">
        <v>108</v>
      </c>
      <c r="I24" s="104" t="s">
        <v>109</v>
      </c>
      <c r="J24" s="59"/>
    </row>
    <row r="25" spans="2:15" ht="16.5" customHeight="1" x14ac:dyDescent="0.15">
      <c r="B25" s="58"/>
      <c r="C25" s="380" t="s">
        <v>115</v>
      </c>
      <c r="D25" s="381"/>
      <c r="E25" s="69">
        <v>10</v>
      </c>
      <c r="F25" s="69">
        <v>24</v>
      </c>
      <c r="G25" s="69">
        <v>24</v>
      </c>
      <c r="H25" s="69" t="s">
        <v>114</v>
      </c>
      <c r="I25" s="69">
        <v>24</v>
      </c>
      <c r="J25" s="59"/>
    </row>
    <row r="26" spans="2:15" ht="16.5" customHeight="1" x14ac:dyDescent="0.15">
      <c r="B26" s="58"/>
      <c r="C26" s="369" t="s">
        <v>100</v>
      </c>
      <c r="D26" s="370"/>
      <c r="E26" s="69">
        <v>24</v>
      </c>
      <c r="F26" s="69">
        <v>30</v>
      </c>
      <c r="G26" s="69">
        <v>30</v>
      </c>
      <c r="H26" s="69">
        <v>24</v>
      </c>
      <c r="I26" s="69">
        <v>30</v>
      </c>
      <c r="J26" s="59"/>
    </row>
    <row r="27" spans="2:15" ht="32.25" customHeight="1" x14ac:dyDescent="0.15">
      <c r="B27" s="58"/>
      <c r="C27" s="384" t="s">
        <v>259</v>
      </c>
      <c r="D27" s="385"/>
      <c r="E27" s="385"/>
      <c r="F27" s="385"/>
      <c r="G27" s="385"/>
      <c r="H27" s="385"/>
      <c r="I27" s="385"/>
      <c r="J27" s="59"/>
      <c r="O27" s="53" t="s">
        <v>282</v>
      </c>
    </row>
    <row r="28" spans="2:15" ht="15.75" customHeight="1" x14ac:dyDescent="0.15">
      <c r="B28" s="58"/>
      <c r="C28" s="386"/>
      <c r="D28" s="386"/>
      <c r="E28" s="386"/>
      <c r="F28" s="386"/>
      <c r="G28" s="386"/>
      <c r="H28" s="102"/>
      <c r="I28" s="102"/>
      <c r="J28" s="59"/>
    </row>
    <row r="29" spans="2:15" ht="15.75" customHeight="1" x14ac:dyDescent="0.15">
      <c r="B29" s="58"/>
      <c r="C29" s="115"/>
      <c r="D29" s="115"/>
      <c r="E29" s="115"/>
      <c r="F29" s="294" t="s">
        <v>152</v>
      </c>
      <c r="G29" s="294"/>
      <c r="H29" s="294" t="s">
        <v>183</v>
      </c>
      <c r="I29" s="294"/>
      <c r="J29" s="59"/>
    </row>
    <row r="30" spans="2:15" ht="15.75" customHeight="1" x14ac:dyDescent="0.15">
      <c r="B30" s="58"/>
      <c r="C30" s="10" t="s">
        <v>0</v>
      </c>
      <c r="D30" s="10"/>
      <c r="E30" s="62"/>
      <c r="F30" s="251"/>
      <c r="G30" s="251"/>
      <c r="H30" s="251"/>
      <c r="I30" s="251"/>
      <c r="J30" s="59"/>
    </row>
    <row r="31" spans="2:15" ht="15.75" x14ac:dyDescent="0.15">
      <c r="B31" s="58"/>
      <c r="C31" s="376" t="s">
        <v>281</v>
      </c>
      <c r="D31" s="377"/>
      <c r="E31" s="382" t="s">
        <v>110</v>
      </c>
      <c r="F31" s="240" t="s">
        <v>111</v>
      </c>
      <c r="G31" s="240"/>
      <c r="H31" s="240"/>
      <c r="I31" s="240"/>
      <c r="J31" s="59"/>
    </row>
    <row r="32" spans="2:15" ht="15.75" x14ac:dyDescent="0.15">
      <c r="B32" s="58"/>
      <c r="C32" s="378"/>
      <c r="D32" s="379"/>
      <c r="E32" s="383"/>
      <c r="F32" s="104" t="s">
        <v>106</v>
      </c>
      <c r="G32" s="104" t="s">
        <v>107</v>
      </c>
      <c r="H32" s="104" t="s">
        <v>108</v>
      </c>
      <c r="I32" s="121" t="s">
        <v>109</v>
      </c>
      <c r="J32" s="59"/>
    </row>
    <row r="33" spans="2:10" ht="17.25" x14ac:dyDescent="0.15">
      <c r="B33" s="58"/>
      <c r="C33" s="380" t="s">
        <v>115</v>
      </c>
      <c r="D33" s="381"/>
      <c r="E33" s="70"/>
      <c r="F33" s="70"/>
      <c r="G33" s="70"/>
      <c r="H33" s="70" t="s">
        <v>226</v>
      </c>
      <c r="I33" s="70" t="s">
        <v>114</v>
      </c>
      <c r="J33" s="59"/>
    </row>
    <row r="34" spans="2:10" ht="16.5" x14ac:dyDescent="0.15">
      <c r="B34" s="58"/>
      <c r="C34" s="369" t="s">
        <v>100</v>
      </c>
      <c r="D34" s="370"/>
      <c r="E34" s="70"/>
      <c r="F34" s="70"/>
      <c r="G34" s="70"/>
      <c r="H34" s="70"/>
      <c r="I34" s="70" t="s">
        <v>114</v>
      </c>
      <c r="J34" s="59"/>
    </row>
    <row r="35" spans="2:10" ht="8.25" customHeight="1" x14ac:dyDescent="0.15">
      <c r="B35" s="58"/>
      <c r="C35" s="115"/>
      <c r="D35" s="115"/>
      <c r="E35" s="115"/>
      <c r="F35" s="115"/>
      <c r="G35" s="115"/>
      <c r="H35" s="115"/>
      <c r="I35" s="115"/>
      <c r="J35" s="59"/>
    </row>
    <row r="36" spans="2:10" ht="15.75" x14ac:dyDescent="0.15">
      <c r="B36" s="58"/>
      <c r="C36" s="376" t="s">
        <v>112</v>
      </c>
      <c r="D36" s="377"/>
      <c r="E36" s="382" t="s">
        <v>110</v>
      </c>
      <c r="F36" s="240" t="s">
        <v>111</v>
      </c>
      <c r="G36" s="240"/>
      <c r="H36" s="240"/>
      <c r="I36" s="240"/>
      <c r="J36" s="59"/>
    </row>
    <row r="37" spans="2:10" ht="15.75" x14ac:dyDescent="0.15">
      <c r="B37" s="58"/>
      <c r="C37" s="378"/>
      <c r="D37" s="379"/>
      <c r="E37" s="383"/>
      <c r="F37" s="104" t="s">
        <v>106</v>
      </c>
      <c r="G37" s="104" t="s">
        <v>107</v>
      </c>
      <c r="H37" s="104" t="s">
        <v>108</v>
      </c>
      <c r="I37" s="121" t="s">
        <v>109</v>
      </c>
      <c r="J37" s="59"/>
    </row>
    <row r="38" spans="2:10" ht="17.25" x14ac:dyDescent="0.15">
      <c r="B38" s="58"/>
      <c r="C38" s="380" t="s">
        <v>115</v>
      </c>
      <c r="D38" s="381"/>
      <c r="E38" s="72"/>
      <c r="F38" s="72"/>
      <c r="G38" s="72"/>
      <c r="H38" s="72" t="s">
        <v>226</v>
      </c>
      <c r="I38" s="72" t="s">
        <v>114</v>
      </c>
      <c r="J38" s="59"/>
    </row>
    <row r="39" spans="2:10" ht="16.5" x14ac:dyDescent="0.15">
      <c r="B39" s="58"/>
      <c r="C39" s="369" t="s">
        <v>100</v>
      </c>
      <c r="D39" s="370"/>
      <c r="E39" s="70"/>
      <c r="F39" s="70"/>
      <c r="G39" s="70"/>
      <c r="H39" s="70"/>
      <c r="I39" s="72" t="s">
        <v>114</v>
      </c>
      <c r="J39" s="59"/>
    </row>
    <row r="40" spans="2:10" ht="25.5" customHeight="1" x14ac:dyDescent="0.15">
      <c r="B40" s="63"/>
      <c r="C40" s="153"/>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31" t="s">
        <v>244</v>
      </c>
      <c r="D43" s="231"/>
      <c r="E43" s="242"/>
      <c r="F43" s="242"/>
      <c r="G43" s="242"/>
      <c r="H43" s="242"/>
      <c r="I43" s="242"/>
      <c r="J43" s="59"/>
    </row>
    <row r="44" spans="2:10" x14ac:dyDescent="0.15">
      <c r="B44" s="58"/>
      <c r="C44" s="60"/>
      <c r="D44" s="60"/>
      <c r="E44" s="60"/>
      <c r="F44" s="60"/>
      <c r="G44" s="60"/>
      <c r="H44" s="60"/>
      <c r="I44" s="60"/>
      <c r="J44" s="59"/>
    </row>
    <row r="45" spans="2:10" ht="51" customHeight="1" x14ac:dyDescent="0.15">
      <c r="B45" s="58"/>
      <c r="C45" s="238" t="s">
        <v>278</v>
      </c>
      <c r="D45" s="238"/>
      <c r="E45" s="238"/>
      <c r="F45" s="238"/>
      <c r="G45" s="238"/>
      <c r="H45" s="238"/>
      <c r="I45" s="238"/>
      <c r="J45" s="59"/>
    </row>
    <row r="46" spans="2:10" ht="15.75" x14ac:dyDescent="0.15">
      <c r="B46" s="58"/>
      <c r="C46" s="9"/>
      <c r="D46" s="9"/>
      <c r="E46" s="9"/>
      <c r="F46" s="9"/>
      <c r="G46" s="9"/>
      <c r="H46" s="9"/>
      <c r="I46" s="9"/>
      <c r="J46" s="59"/>
    </row>
    <row r="47" spans="2:10" ht="18" x14ac:dyDescent="0.15">
      <c r="B47" s="58"/>
      <c r="C47" s="9"/>
      <c r="D47" s="294" t="s">
        <v>152</v>
      </c>
      <c r="E47" s="294"/>
      <c r="F47" s="294"/>
      <c r="G47" s="294" t="s">
        <v>183</v>
      </c>
      <c r="H47" s="294"/>
      <c r="I47" s="294"/>
      <c r="J47" s="59"/>
    </row>
    <row r="48" spans="2:10" ht="15.75" x14ac:dyDescent="0.15">
      <c r="B48" s="58"/>
      <c r="C48" s="10" t="s">
        <v>0</v>
      </c>
      <c r="D48" s="251"/>
      <c r="E48" s="251"/>
      <c r="F48" s="251"/>
      <c r="G48" s="251"/>
      <c r="H48" s="251"/>
      <c r="I48" s="251"/>
      <c r="J48" s="59"/>
    </row>
    <row r="49" spans="2:10" ht="17.25" x14ac:dyDescent="0.15">
      <c r="B49" s="58"/>
      <c r="C49" s="374" t="s">
        <v>121</v>
      </c>
      <c r="D49" s="371" t="s">
        <v>99</v>
      </c>
      <c r="E49" s="372"/>
      <c r="F49" s="373"/>
      <c r="G49" s="371" t="s">
        <v>100</v>
      </c>
      <c r="H49" s="372"/>
      <c r="I49" s="373"/>
      <c r="J49" s="59"/>
    </row>
    <row r="50" spans="2:10" ht="15.75" x14ac:dyDescent="0.15">
      <c r="B50" s="58"/>
      <c r="C50" s="375"/>
      <c r="D50" s="107" t="s">
        <v>118</v>
      </c>
      <c r="E50" s="107" t="s">
        <v>119</v>
      </c>
      <c r="F50" s="106" t="s">
        <v>120</v>
      </c>
      <c r="G50" s="107" t="s">
        <v>118</v>
      </c>
      <c r="H50" s="107" t="s">
        <v>119</v>
      </c>
      <c r="I50" s="106" t="s">
        <v>120</v>
      </c>
      <c r="J50" s="59"/>
    </row>
    <row r="51" spans="2:10" ht="15.75" x14ac:dyDescent="0.15">
      <c r="B51" s="58"/>
      <c r="C51" s="107" t="s">
        <v>116</v>
      </c>
      <c r="D51" s="40"/>
      <c r="E51" s="40"/>
      <c r="F51" s="40"/>
      <c r="G51" s="40"/>
      <c r="H51" s="40"/>
      <c r="I51" s="40"/>
      <c r="J51" s="59"/>
    </row>
    <row r="52" spans="2:10" ht="15.75" x14ac:dyDescent="0.15">
      <c r="B52" s="58"/>
      <c r="C52" s="106" t="s">
        <v>117</v>
      </c>
      <c r="D52" s="98"/>
      <c r="E52" s="98"/>
      <c r="F52" s="98"/>
      <c r="G52" s="98"/>
      <c r="H52" s="98"/>
      <c r="I52" s="98"/>
      <c r="J52" s="59"/>
    </row>
    <row r="53" spans="2:10" ht="21.75" customHeight="1" x14ac:dyDescent="0.15">
      <c r="B53" s="63"/>
      <c r="C53" s="153"/>
      <c r="D53" s="64"/>
      <c r="E53" s="64"/>
      <c r="F53" s="64"/>
      <c r="G53" s="64"/>
      <c r="H53" s="64"/>
      <c r="I53" s="64"/>
      <c r="J53" s="65"/>
    </row>
  </sheetData>
  <sheetProtection selectLockedCells="1"/>
  <mergeCells count="48">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 ref="E36:E37"/>
    <mergeCell ref="F36:I36"/>
    <mergeCell ref="F29:G29"/>
    <mergeCell ref="H29:I29"/>
    <mergeCell ref="F30:G30"/>
    <mergeCell ref="H30:I30"/>
    <mergeCell ref="E31:E32"/>
    <mergeCell ref="F31:I31"/>
    <mergeCell ref="E23:E24"/>
    <mergeCell ref="F23:I23"/>
    <mergeCell ref="C27:I27"/>
    <mergeCell ref="C18:D19"/>
    <mergeCell ref="C20:D20"/>
    <mergeCell ref="C21:D21"/>
    <mergeCell ref="C23:D24"/>
    <mergeCell ref="C25:D25"/>
    <mergeCell ref="C26:D26"/>
    <mergeCell ref="C31:D32"/>
    <mergeCell ref="C33:D33"/>
    <mergeCell ref="C34:D34"/>
    <mergeCell ref="C36:D37"/>
    <mergeCell ref="C38:D38"/>
    <mergeCell ref="C39:D39"/>
    <mergeCell ref="D49:F49"/>
    <mergeCell ref="G49:I49"/>
    <mergeCell ref="C49:C50"/>
    <mergeCell ref="D47:F47"/>
    <mergeCell ref="D48:F48"/>
    <mergeCell ref="G47:I47"/>
    <mergeCell ref="G48:I48"/>
    <mergeCell ref="C45:I45"/>
    <mergeCell ref="C43:I43"/>
  </mergeCells>
  <phoneticPr fontId="3" type="noConversion"/>
  <conditionalFormatting sqref="H30 F9 H9 E30:F30 D48:E48 G48">
    <cfRule type="cellIs" dxfId="31" priority="68" stopIfTrue="1" operator="equal">
      <formula>"FAIL"</formula>
    </cfRule>
    <cfRule type="cellIs" dxfId="30" priority="69" stopIfTrue="1" operator="equal">
      <formula>"PASS"</formula>
    </cfRule>
  </conditionalFormatting>
  <conditionalFormatting sqref="F30">
    <cfRule type="cellIs" dxfId="29" priority="40" operator="equal">
      <formula>"FAIL"</formula>
    </cfRule>
    <cfRule type="cellIs" dxfId="28" priority="41" operator="equal">
      <formula>"PASS"</formula>
    </cfRule>
  </conditionalFormatting>
  <conditionalFormatting sqref="F11:I11">
    <cfRule type="cellIs" dxfId="27" priority="31" operator="notBetween">
      <formula>-0.02</formula>
      <formula>0.02</formula>
    </cfRule>
  </conditionalFormatting>
  <conditionalFormatting sqref="D51:I52">
    <cfRule type="cellIs" dxfId="26" priority="24" operator="equal">
      <formula>"found flicker"</formula>
    </cfRule>
  </conditionalFormatting>
  <conditionalFormatting sqref="E33:E34">
    <cfRule type="cellIs" dxfId="25" priority="7" operator="between">
      <formula>1E-33</formula>
      <formula>10</formula>
    </cfRule>
    <cfRule type="cellIs" dxfId="24" priority="8" operator="between">
      <formula>10</formula>
      <formula>29.4999999999999</formula>
    </cfRule>
  </conditionalFormatting>
  <conditionalFormatting sqref="F33:G34 H34:I34">
    <cfRule type="cellIs" dxfId="23" priority="5" operator="between">
      <formula>1E-34</formula>
      <formula>24</formula>
    </cfRule>
    <cfRule type="cellIs" dxfId="22" priority="6" operator="between">
      <formula>24</formula>
      <formula>29.4999999999999</formula>
    </cfRule>
  </conditionalFormatting>
  <conditionalFormatting sqref="E38">
    <cfRule type="cellIs" dxfId="21" priority="4" operator="between">
      <formula>1E-40</formula>
      <formula>9.4</formula>
    </cfRule>
  </conditionalFormatting>
  <conditionalFormatting sqref="E39">
    <cfRule type="cellIs" dxfId="20" priority="3" operator="between">
      <formula>1E-34</formula>
      <formula>23.4</formula>
    </cfRule>
  </conditionalFormatting>
  <conditionalFormatting sqref="F38:G38 H39 I38">
    <cfRule type="cellIs" dxfId="19" priority="2" operator="between">
      <formula>1E-30</formula>
      <formula>23.4</formula>
    </cfRule>
  </conditionalFormatting>
  <conditionalFormatting sqref="F39:G39 I39">
    <cfRule type="cellIs" dxfId="18"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G11" sqref="C7:G11"/>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94</v>
      </c>
    </row>
    <row r="3" spans="2:9" ht="8.25" customHeight="1" x14ac:dyDescent="0.15">
      <c r="B3" s="55"/>
      <c r="C3" s="56"/>
      <c r="D3" s="56"/>
      <c r="E3" s="56"/>
      <c r="F3" s="56"/>
      <c r="G3" s="56"/>
      <c r="H3" s="57"/>
    </row>
    <row r="4" spans="2:9" ht="22.5" x14ac:dyDescent="0.15">
      <c r="B4" s="58"/>
      <c r="C4" s="231" t="s">
        <v>122</v>
      </c>
      <c r="D4" s="242"/>
      <c r="E4" s="242"/>
      <c r="F4" s="242"/>
      <c r="G4" s="242"/>
      <c r="H4" s="59"/>
    </row>
    <row r="5" spans="2:9" x14ac:dyDescent="0.15">
      <c r="B5" s="58"/>
      <c r="C5" s="60"/>
      <c r="D5" s="60"/>
      <c r="E5" s="60"/>
      <c r="F5" s="60"/>
      <c r="G5" s="60"/>
      <c r="H5" s="59"/>
    </row>
    <row r="6" spans="2:9" ht="39" customHeight="1" x14ac:dyDescent="0.15">
      <c r="B6" s="58"/>
      <c r="C6" s="239" t="s">
        <v>230</v>
      </c>
      <c r="D6" s="291"/>
      <c r="E6" s="291"/>
      <c r="F6" s="291"/>
      <c r="G6" s="291"/>
      <c r="H6" s="59"/>
    </row>
    <row r="7" spans="2:9" ht="17.25" x14ac:dyDescent="0.15">
      <c r="B7" s="58"/>
      <c r="C7" s="111" t="s">
        <v>143</v>
      </c>
      <c r="D7" s="393" t="s">
        <v>141</v>
      </c>
      <c r="E7" s="394"/>
      <c r="F7" s="393" t="s">
        <v>142</v>
      </c>
      <c r="G7" s="394"/>
      <c r="H7" s="59"/>
    </row>
    <row r="8" spans="2:9" ht="17.25" x14ac:dyDescent="0.15">
      <c r="B8" s="58"/>
      <c r="C8" s="111" t="s">
        <v>125</v>
      </c>
      <c r="D8" s="112" t="s">
        <v>129</v>
      </c>
      <c r="E8" s="104" t="s">
        <v>124</v>
      </c>
      <c r="F8" s="112" t="s">
        <v>129</v>
      </c>
      <c r="G8" s="104" t="s">
        <v>123</v>
      </c>
      <c r="H8" s="59"/>
    </row>
    <row r="9" spans="2:9" ht="15.75" x14ac:dyDescent="0.15">
      <c r="B9" s="58"/>
      <c r="C9" s="106" t="s">
        <v>275</v>
      </c>
      <c r="D9" s="159" t="s">
        <v>130</v>
      </c>
      <c r="E9" s="159" t="s">
        <v>133</v>
      </c>
      <c r="F9" s="159" t="s">
        <v>131</v>
      </c>
      <c r="G9" s="159" t="s">
        <v>134</v>
      </c>
      <c r="H9" s="59"/>
    </row>
    <row r="10" spans="2:9" ht="15.75" x14ac:dyDescent="0.15">
      <c r="B10" s="58"/>
      <c r="C10" s="106" t="s">
        <v>127</v>
      </c>
      <c r="D10" s="159" t="s">
        <v>131</v>
      </c>
      <c r="E10" s="159" t="s">
        <v>134</v>
      </c>
      <c r="F10" s="159" t="s">
        <v>136</v>
      </c>
      <c r="G10" s="159" t="s">
        <v>138</v>
      </c>
      <c r="H10" s="59"/>
    </row>
    <row r="11" spans="2:9" ht="15.75" x14ac:dyDescent="0.15">
      <c r="B11" s="58"/>
      <c r="C11" s="106" t="s">
        <v>128</v>
      </c>
      <c r="D11" s="159" t="s">
        <v>132</v>
      </c>
      <c r="E11" s="159" t="s">
        <v>135</v>
      </c>
      <c r="F11" s="159" t="s">
        <v>137</v>
      </c>
      <c r="G11" s="159" t="s">
        <v>139</v>
      </c>
      <c r="H11" s="59"/>
    </row>
    <row r="12" spans="2:9" ht="15.75" x14ac:dyDescent="0.15">
      <c r="B12" s="58"/>
      <c r="C12" s="52"/>
      <c r="D12" s="114"/>
      <c r="E12" s="114"/>
      <c r="F12" s="114"/>
      <c r="G12" s="114"/>
      <c r="H12" s="59"/>
    </row>
    <row r="13" spans="2:9" ht="13.5" customHeight="1" x14ac:dyDescent="0.15">
      <c r="B13" s="58"/>
      <c r="C13" s="115"/>
      <c r="D13" s="395" t="s">
        <v>152</v>
      </c>
      <c r="E13" s="395"/>
      <c r="F13" s="294" t="s">
        <v>183</v>
      </c>
      <c r="G13" s="294"/>
      <c r="H13" s="59"/>
    </row>
    <row r="14" spans="2:9" ht="13.5" customHeight="1" x14ac:dyDescent="0.15">
      <c r="B14" s="58"/>
      <c r="C14" s="10" t="s">
        <v>0</v>
      </c>
      <c r="D14" s="251"/>
      <c r="E14" s="251"/>
      <c r="F14" s="251"/>
      <c r="G14" s="251"/>
      <c r="H14" s="59"/>
    </row>
    <row r="15" spans="2:9" ht="17.25" x14ac:dyDescent="0.15">
      <c r="B15" s="58"/>
      <c r="C15" s="111" t="s">
        <v>143</v>
      </c>
      <c r="D15" s="393" t="s">
        <v>141</v>
      </c>
      <c r="E15" s="394"/>
      <c r="F15" s="393" t="s">
        <v>142</v>
      </c>
      <c r="G15" s="394"/>
      <c r="H15" s="59"/>
    </row>
    <row r="16" spans="2:9" ht="17.25" x14ac:dyDescent="0.15">
      <c r="B16" s="58"/>
      <c r="C16" s="111" t="s">
        <v>125</v>
      </c>
      <c r="D16" s="145" t="s">
        <v>115</v>
      </c>
      <c r="E16" s="73" t="s">
        <v>145</v>
      </c>
      <c r="F16" s="145" t="s">
        <v>115</v>
      </c>
      <c r="G16" s="73" t="s">
        <v>145</v>
      </c>
      <c r="H16" s="59"/>
    </row>
    <row r="17" spans="2:8" ht="15.75" x14ac:dyDescent="0.15">
      <c r="B17" s="58"/>
      <c r="C17" s="106" t="s">
        <v>126</v>
      </c>
      <c r="D17" s="146" t="s">
        <v>221</v>
      </c>
      <c r="E17" s="122"/>
      <c r="F17" s="146" t="s">
        <v>221</v>
      </c>
      <c r="G17" s="122"/>
      <c r="H17" s="59"/>
    </row>
    <row r="18" spans="2:8" ht="15.75" x14ac:dyDescent="0.15">
      <c r="B18" s="58"/>
      <c r="C18" s="106" t="s">
        <v>127</v>
      </c>
      <c r="D18" s="146" t="s">
        <v>221</v>
      </c>
      <c r="E18" s="122"/>
      <c r="F18" s="146" t="s">
        <v>221</v>
      </c>
      <c r="G18" s="122"/>
      <c r="H18" s="59"/>
    </row>
    <row r="19" spans="2:8" ht="15.75" x14ac:dyDescent="0.15">
      <c r="B19" s="58"/>
      <c r="C19" s="106" t="s">
        <v>128</v>
      </c>
      <c r="D19" s="146" t="s">
        <v>221</v>
      </c>
      <c r="E19" s="122"/>
      <c r="F19" s="146" t="s">
        <v>221</v>
      </c>
      <c r="G19" s="122"/>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31" t="s">
        <v>140</v>
      </c>
      <c r="D23" s="242"/>
      <c r="E23" s="242"/>
      <c r="F23" s="242"/>
      <c r="G23" s="242"/>
      <c r="H23" s="59"/>
    </row>
    <row r="24" spans="2:8" ht="36" customHeight="1" x14ac:dyDescent="0.15">
      <c r="B24" s="58"/>
      <c r="C24" s="239" t="s">
        <v>277</v>
      </c>
      <c r="D24" s="291"/>
      <c r="E24" s="291"/>
      <c r="F24" s="291"/>
      <c r="G24" s="291"/>
      <c r="H24" s="59"/>
    </row>
    <row r="25" spans="2:8" x14ac:dyDescent="0.15">
      <c r="B25" s="58"/>
      <c r="C25" s="60"/>
      <c r="D25" s="60"/>
      <c r="E25" s="60"/>
      <c r="F25" s="60"/>
      <c r="G25" s="60"/>
      <c r="H25" s="59"/>
    </row>
    <row r="26" spans="2:8" ht="18" x14ac:dyDescent="0.15">
      <c r="B26" s="58"/>
      <c r="C26" s="60"/>
      <c r="D26" s="294" t="s">
        <v>152</v>
      </c>
      <c r="E26" s="294"/>
      <c r="F26" s="294" t="s">
        <v>183</v>
      </c>
      <c r="G26" s="294"/>
      <c r="H26" s="59"/>
    </row>
    <row r="27" spans="2:8" ht="15.75" x14ac:dyDescent="0.15">
      <c r="B27" s="58"/>
      <c r="C27" s="10" t="s">
        <v>279</v>
      </c>
      <c r="D27" s="251"/>
      <c r="E27" s="251"/>
      <c r="F27" s="251"/>
      <c r="G27" s="251"/>
      <c r="H27" s="59"/>
    </row>
    <row r="28" spans="2:8" ht="17.25" x14ac:dyDescent="0.15">
      <c r="B28" s="58"/>
      <c r="C28" s="289" t="s">
        <v>144</v>
      </c>
      <c r="D28" s="296" t="s">
        <v>16</v>
      </c>
      <c r="E28" s="297"/>
      <c r="F28" s="296" t="s">
        <v>15</v>
      </c>
      <c r="G28" s="297"/>
      <c r="H28" s="59"/>
    </row>
    <row r="29" spans="2:8" ht="15.75" x14ac:dyDescent="0.15">
      <c r="B29" s="58"/>
      <c r="C29" s="290"/>
      <c r="D29" s="292"/>
      <c r="E29" s="293"/>
      <c r="F29" s="292"/>
      <c r="G29" s="293"/>
      <c r="H29" s="59"/>
    </row>
    <row r="30" spans="2:8" ht="20.25" customHeight="1" x14ac:dyDescent="0.15">
      <c r="B30" s="63"/>
      <c r="C30" s="172" t="s">
        <v>260</v>
      </c>
      <c r="D30" s="64"/>
      <c r="E30" s="64"/>
      <c r="F30" s="64"/>
      <c r="G30" s="64"/>
      <c r="H30" s="65"/>
    </row>
  </sheetData>
  <sheetProtection selectLockedCells="1"/>
  <mergeCells count="21">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 ref="F15:G15"/>
    <mergeCell ref="D13:E13"/>
    <mergeCell ref="F13:G13"/>
    <mergeCell ref="D14:E14"/>
    <mergeCell ref="F14:G14"/>
  </mergeCells>
  <phoneticPr fontId="3" type="noConversion"/>
  <conditionalFormatting sqref="D27 F27 D14 F14">
    <cfRule type="cellIs" dxfId="17" priority="19" stopIfTrue="1" operator="equal">
      <formula>"FAIL"</formula>
    </cfRule>
    <cfRule type="cellIs" dxfId="16" priority="20" stopIfTrue="1" operator="equal">
      <formula>"PASS"</formula>
    </cfRule>
  </conditionalFormatting>
  <conditionalFormatting sqref="D27 D14">
    <cfRule type="cellIs" dxfId="15" priority="17" operator="equal">
      <formula>"FAIL"</formula>
    </cfRule>
    <cfRule type="cellIs" dxfId="14" priority="18" operator="equal">
      <formula>"PASS"</formula>
    </cfRule>
  </conditionalFormatting>
  <conditionalFormatting sqref="D29:G29">
    <cfRule type="cellIs" dxfId="13" priority="14" operator="greaterThanOrEqual">
      <formula>3</formula>
    </cfRule>
  </conditionalFormatting>
  <conditionalFormatting sqref="E17">
    <cfRule type="cellIs" dxfId="12" priority="7" operator="between">
      <formula>1E-35</formula>
      <formula>0.55</formula>
    </cfRule>
  </conditionalFormatting>
  <conditionalFormatting sqref="E18">
    <cfRule type="cellIs" dxfId="11" priority="5" operator="between">
      <formula>1E-47</formula>
      <formula>0.45</formula>
    </cfRule>
  </conditionalFormatting>
  <conditionalFormatting sqref="E19">
    <cfRule type="cellIs" dxfId="10" priority="4" operator="between">
      <formula>1E-32</formula>
      <formula>0.25</formula>
    </cfRule>
  </conditionalFormatting>
  <conditionalFormatting sqref="G17">
    <cfRule type="cellIs" dxfId="9" priority="3" operator="between">
      <formula>1E-37</formula>
      <formula>0.45</formula>
    </cfRule>
  </conditionalFormatting>
  <conditionalFormatting sqref="G18">
    <cfRule type="cellIs" dxfId="8" priority="2" operator="between">
      <formula>1E-32</formula>
      <formula>0.35</formula>
    </cfRule>
  </conditionalFormatting>
  <conditionalFormatting sqref="G19">
    <cfRule type="cellIs" dxfId="7"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更新记录</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80188724</cp:lastModifiedBy>
  <dcterms:created xsi:type="dcterms:W3CDTF">2014-05-07T01:45:00Z</dcterms:created>
  <dcterms:modified xsi:type="dcterms:W3CDTF">2020-08-04T02:07:42Z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